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30" windowWidth="22275" windowHeight="7905"/>
  </bookViews>
  <sheets>
    <sheet name="C.2" sheetId="1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B.1" sheetId="15" r:id="rId12"/>
    <sheet name="B.2" sheetId="16" r:id="rId13"/>
    <sheet name="B.2.1" sheetId="17" r:id="rId14"/>
    <sheet name="B.2.2" sheetId="18" r:id="rId15"/>
    <sheet name="B.2.3" sheetId="19" r:id="rId16"/>
    <sheet name="B.2.4" sheetId="20" r:id="rId17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</definedNames>
  <calcPr calcId="145621"/>
</workbook>
</file>

<file path=xl/calcChain.xml><?xml version="1.0" encoding="utf-8"?>
<calcChain xmlns="http://schemas.openxmlformats.org/spreadsheetml/2006/main">
  <c r="M81" i="20" l="1"/>
  <c r="L81" i="20"/>
  <c r="K81" i="20"/>
  <c r="J81" i="20"/>
  <c r="I81" i="20"/>
  <c r="H81" i="20"/>
  <c r="G81" i="20"/>
  <c r="F81" i="20"/>
  <c r="E81" i="20"/>
  <c r="M78" i="20"/>
  <c r="M77" i="20" s="1"/>
  <c r="L78" i="20"/>
  <c r="K78" i="20"/>
  <c r="K77" i="20" s="1"/>
  <c r="J78" i="20"/>
  <c r="I78" i="20"/>
  <c r="I77" i="20" s="1"/>
  <c r="H78" i="20"/>
  <c r="G78" i="20"/>
  <c r="G77" i="20" s="1"/>
  <c r="F78" i="20"/>
  <c r="E78" i="20"/>
  <c r="E77" i="20" s="1"/>
  <c r="L77" i="20"/>
  <c r="J77" i="20"/>
  <c r="H77" i="20"/>
  <c r="F77" i="20"/>
  <c r="M73" i="20"/>
  <c r="L73" i="20"/>
  <c r="K73" i="20"/>
  <c r="J73" i="20"/>
  <c r="I73" i="20"/>
  <c r="H73" i="20"/>
  <c r="G73" i="20"/>
  <c r="F73" i="20"/>
  <c r="E73" i="20"/>
  <c r="M68" i="20"/>
  <c r="L68" i="20"/>
  <c r="K68" i="20"/>
  <c r="J68" i="20"/>
  <c r="I68" i="20"/>
  <c r="H68" i="20"/>
  <c r="G68" i="20"/>
  <c r="F68" i="20"/>
  <c r="E68" i="20"/>
  <c r="M65" i="20"/>
  <c r="M64" i="20" s="1"/>
  <c r="L65" i="20"/>
  <c r="K65" i="20"/>
  <c r="K64" i="20" s="1"/>
  <c r="J65" i="20"/>
  <c r="I65" i="20"/>
  <c r="I64" i="20" s="1"/>
  <c r="H65" i="20"/>
  <c r="G65" i="20"/>
  <c r="G64" i="20" s="1"/>
  <c r="F65" i="20"/>
  <c r="E65" i="20"/>
  <c r="E64" i="20" s="1"/>
  <c r="L64" i="20"/>
  <c r="J64" i="20"/>
  <c r="H64" i="20"/>
  <c r="F64" i="20"/>
  <c r="M59" i="20"/>
  <c r="L59" i="20"/>
  <c r="K59" i="20"/>
  <c r="J59" i="20"/>
  <c r="I59" i="20"/>
  <c r="H59" i="20"/>
  <c r="G59" i="20"/>
  <c r="F59" i="20"/>
  <c r="E59" i="20"/>
  <c r="M56" i="20"/>
  <c r="L56" i="20"/>
  <c r="K56" i="20"/>
  <c r="J56" i="20"/>
  <c r="I56" i="20"/>
  <c r="H56" i="20"/>
  <c r="G56" i="20"/>
  <c r="F56" i="20"/>
  <c r="E56" i="20"/>
  <c r="M53" i="20"/>
  <c r="M52" i="20" s="1"/>
  <c r="L53" i="20"/>
  <c r="K53" i="20"/>
  <c r="K52" i="20" s="1"/>
  <c r="K51" i="20" s="1"/>
  <c r="J53" i="20"/>
  <c r="I53" i="20"/>
  <c r="I52" i="20" s="1"/>
  <c r="H53" i="20"/>
  <c r="G53" i="20"/>
  <c r="G52" i="20" s="1"/>
  <c r="G51" i="20" s="1"/>
  <c r="F53" i="20"/>
  <c r="E53" i="20"/>
  <c r="E52" i="20" s="1"/>
  <c r="L52" i="20"/>
  <c r="L51" i="20" s="1"/>
  <c r="J52" i="20"/>
  <c r="J51" i="20" s="1"/>
  <c r="H52" i="20"/>
  <c r="H51" i="20" s="1"/>
  <c r="F52" i="20"/>
  <c r="F51" i="20" s="1"/>
  <c r="M47" i="20"/>
  <c r="L47" i="20"/>
  <c r="K47" i="20"/>
  <c r="J47" i="20"/>
  <c r="I47" i="20"/>
  <c r="H47" i="20"/>
  <c r="G47" i="20"/>
  <c r="F47" i="20"/>
  <c r="E47" i="20"/>
  <c r="M8" i="20"/>
  <c r="L8" i="20"/>
  <c r="K8" i="20"/>
  <c r="J8" i="20"/>
  <c r="I8" i="20"/>
  <c r="H8" i="20"/>
  <c r="G8" i="20"/>
  <c r="F8" i="20"/>
  <c r="E8" i="20"/>
  <c r="M5" i="20"/>
  <c r="L5" i="20"/>
  <c r="L4" i="20" s="1"/>
  <c r="K5" i="20"/>
  <c r="J5" i="20"/>
  <c r="J4" i="20" s="1"/>
  <c r="J92" i="20" s="1"/>
  <c r="I5" i="20"/>
  <c r="H5" i="20"/>
  <c r="H4" i="20" s="1"/>
  <c r="H92" i="20" s="1"/>
  <c r="G5" i="20"/>
  <c r="F5" i="20"/>
  <c r="F4" i="20" s="1"/>
  <c r="F92" i="20" s="1"/>
  <c r="E5" i="20"/>
  <c r="M4" i="20"/>
  <c r="K4" i="20"/>
  <c r="K92" i="20" s="1"/>
  <c r="I4" i="20"/>
  <c r="G4" i="20"/>
  <c r="E4" i="20"/>
  <c r="M81" i="19"/>
  <c r="L81" i="19"/>
  <c r="K81" i="19"/>
  <c r="J81" i="19"/>
  <c r="I81" i="19"/>
  <c r="H81" i="19"/>
  <c r="G81" i="19"/>
  <c r="F81" i="19"/>
  <c r="E81" i="19"/>
  <c r="M78" i="19"/>
  <c r="L78" i="19"/>
  <c r="L77" i="19" s="1"/>
  <c r="K78" i="19"/>
  <c r="J78" i="19"/>
  <c r="J77" i="19" s="1"/>
  <c r="I78" i="19"/>
  <c r="H78" i="19"/>
  <c r="H77" i="19" s="1"/>
  <c r="G78" i="19"/>
  <c r="F78" i="19"/>
  <c r="F77" i="19" s="1"/>
  <c r="E78" i="19"/>
  <c r="M77" i="19"/>
  <c r="K77" i="19"/>
  <c r="I77" i="19"/>
  <c r="G77" i="19"/>
  <c r="E77" i="19"/>
  <c r="M73" i="19"/>
  <c r="L73" i="19"/>
  <c r="K73" i="19"/>
  <c r="J73" i="19"/>
  <c r="I73" i="19"/>
  <c r="H73" i="19"/>
  <c r="G73" i="19"/>
  <c r="F73" i="19"/>
  <c r="E73" i="19"/>
  <c r="M68" i="19"/>
  <c r="L68" i="19"/>
  <c r="K68" i="19"/>
  <c r="J68" i="19"/>
  <c r="I68" i="19"/>
  <c r="H68" i="19"/>
  <c r="G68" i="19"/>
  <c r="F68" i="19"/>
  <c r="E68" i="19"/>
  <c r="M65" i="19"/>
  <c r="L65" i="19"/>
  <c r="L64" i="19" s="1"/>
  <c r="K65" i="19"/>
  <c r="J65" i="19"/>
  <c r="J64" i="19" s="1"/>
  <c r="I65" i="19"/>
  <c r="H65" i="19"/>
  <c r="H64" i="19" s="1"/>
  <c r="G65" i="19"/>
  <c r="F65" i="19"/>
  <c r="F64" i="19" s="1"/>
  <c r="E65" i="19"/>
  <c r="M64" i="19"/>
  <c r="K64" i="19"/>
  <c r="I64" i="19"/>
  <c r="G64" i="19"/>
  <c r="E64" i="19"/>
  <c r="M59" i="19"/>
  <c r="L59" i="19"/>
  <c r="K59" i="19"/>
  <c r="J59" i="19"/>
  <c r="I59" i="19"/>
  <c r="H59" i="19"/>
  <c r="G59" i="19"/>
  <c r="F59" i="19"/>
  <c r="E59" i="19"/>
  <c r="M56" i="19"/>
  <c r="L56" i="19"/>
  <c r="K56" i="19"/>
  <c r="J56" i="19"/>
  <c r="I56" i="19"/>
  <c r="H56" i="19"/>
  <c r="G56" i="19"/>
  <c r="F56" i="19"/>
  <c r="E56" i="19"/>
  <c r="M53" i="19"/>
  <c r="L53" i="19"/>
  <c r="L52" i="19" s="1"/>
  <c r="L51" i="19" s="1"/>
  <c r="K53" i="19"/>
  <c r="J53" i="19"/>
  <c r="J52" i="19" s="1"/>
  <c r="J51" i="19" s="1"/>
  <c r="I53" i="19"/>
  <c r="H53" i="19"/>
  <c r="H52" i="19" s="1"/>
  <c r="H51" i="19" s="1"/>
  <c r="G53" i="19"/>
  <c r="F53" i="19"/>
  <c r="F52" i="19" s="1"/>
  <c r="F51" i="19" s="1"/>
  <c r="E53" i="19"/>
  <c r="M52" i="19"/>
  <c r="M51" i="19" s="1"/>
  <c r="K52" i="19"/>
  <c r="K51" i="19" s="1"/>
  <c r="I52" i="19"/>
  <c r="I51" i="19" s="1"/>
  <c r="G52" i="19"/>
  <c r="G51" i="19" s="1"/>
  <c r="E52" i="19"/>
  <c r="E51" i="19" s="1"/>
  <c r="M47" i="19"/>
  <c r="L47" i="19"/>
  <c r="K47" i="19"/>
  <c r="J47" i="19"/>
  <c r="I47" i="19"/>
  <c r="H47" i="19"/>
  <c r="G47" i="19"/>
  <c r="F47" i="19"/>
  <c r="E47" i="19"/>
  <c r="M8" i="19"/>
  <c r="L8" i="19"/>
  <c r="K8" i="19"/>
  <c r="J8" i="19"/>
  <c r="I8" i="19"/>
  <c r="H8" i="19"/>
  <c r="G8" i="19"/>
  <c r="F8" i="19"/>
  <c r="E8" i="19"/>
  <c r="M5" i="19"/>
  <c r="L5" i="19"/>
  <c r="L4" i="19" s="1"/>
  <c r="L92" i="19" s="1"/>
  <c r="K5" i="19"/>
  <c r="K4" i="19" s="1"/>
  <c r="K92" i="19" s="1"/>
  <c r="J5" i="19"/>
  <c r="I5" i="19"/>
  <c r="H5" i="19"/>
  <c r="H4" i="19" s="1"/>
  <c r="H92" i="19" s="1"/>
  <c r="G5" i="19"/>
  <c r="G4" i="19" s="1"/>
  <c r="F5" i="19"/>
  <c r="E5" i="19"/>
  <c r="M4" i="19"/>
  <c r="M92" i="19" s="1"/>
  <c r="J4" i="19"/>
  <c r="I4" i="19"/>
  <c r="I92" i="19" s="1"/>
  <c r="F4" i="19"/>
  <c r="F92" i="19" s="1"/>
  <c r="E4" i="19"/>
  <c r="E92" i="19" s="1"/>
  <c r="M81" i="18"/>
  <c r="L81" i="18"/>
  <c r="K81" i="18"/>
  <c r="J81" i="18"/>
  <c r="I81" i="18"/>
  <c r="H81" i="18"/>
  <c r="G81" i="18"/>
  <c r="F81" i="18"/>
  <c r="E81" i="18"/>
  <c r="M78" i="18"/>
  <c r="L78" i="18"/>
  <c r="L77" i="18" s="1"/>
  <c r="K78" i="18"/>
  <c r="K77" i="18" s="1"/>
  <c r="J78" i="18"/>
  <c r="I78" i="18"/>
  <c r="H78" i="18"/>
  <c r="H77" i="18" s="1"/>
  <c r="G78" i="18"/>
  <c r="G77" i="18" s="1"/>
  <c r="F78" i="18"/>
  <c r="E78" i="18"/>
  <c r="M77" i="18"/>
  <c r="J77" i="18"/>
  <c r="I77" i="18"/>
  <c r="F77" i="18"/>
  <c r="E77" i="18"/>
  <c r="M73" i="18"/>
  <c r="L73" i="18"/>
  <c r="K73" i="18"/>
  <c r="J73" i="18"/>
  <c r="I73" i="18"/>
  <c r="H73" i="18"/>
  <c r="G73" i="18"/>
  <c r="F73" i="18"/>
  <c r="E73" i="18"/>
  <c r="M68" i="18"/>
  <c r="L68" i="18"/>
  <c r="K68" i="18"/>
  <c r="J68" i="18"/>
  <c r="I68" i="18"/>
  <c r="H68" i="18"/>
  <c r="G68" i="18"/>
  <c r="F68" i="18"/>
  <c r="E68" i="18"/>
  <c r="M65" i="18"/>
  <c r="L65" i="18"/>
  <c r="L64" i="18" s="1"/>
  <c r="K65" i="18"/>
  <c r="K64" i="18" s="1"/>
  <c r="J65" i="18"/>
  <c r="I65" i="18"/>
  <c r="H65" i="18"/>
  <c r="H64" i="18" s="1"/>
  <c r="G65" i="18"/>
  <c r="G64" i="18" s="1"/>
  <c r="F65" i="18"/>
  <c r="E65" i="18"/>
  <c r="M64" i="18"/>
  <c r="J64" i="18"/>
  <c r="I64" i="18"/>
  <c r="F64" i="18"/>
  <c r="E64" i="18"/>
  <c r="M59" i="18"/>
  <c r="L59" i="18"/>
  <c r="K59" i="18"/>
  <c r="J59" i="18"/>
  <c r="I59" i="18"/>
  <c r="H59" i="18"/>
  <c r="G59" i="18"/>
  <c r="F59" i="18"/>
  <c r="E59" i="18"/>
  <c r="M56" i="18"/>
  <c r="L56" i="18"/>
  <c r="K56" i="18"/>
  <c r="J56" i="18"/>
  <c r="I56" i="18"/>
  <c r="H56" i="18"/>
  <c r="G56" i="18"/>
  <c r="F56" i="18"/>
  <c r="E56" i="18"/>
  <c r="M53" i="18"/>
  <c r="L53" i="18"/>
  <c r="L52" i="18" s="1"/>
  <c r="L51" i="18" s="1"/>
  <c r="K53" i="18"/>
  <c r="K52" i="18" s="1"/>
  <c r="K51" i="18" s="1"/>
  <c r="J53" i="18"/>
  <c r="I53" i="18"/>
  <c r="H53" i="18"/>
  <c r="H52" i="18" s="1"/>
  <c r="H51" i="18" s="1"/>
  <c r="G53" i="18"/>
  <c r="G52" i="18" s="1"/>
  <c r="G51" i="18" s="1"/>
  <c r="F53" i="18"/>
  <c r="E53" i="18"/>
  <c r="M52" i="18"/>
  <c r="M51" i="18" s="1"/>
  <c r="J52" i="18"/>
  <c r="I52" i="18"/>
  <c r="I51" i="18" s="1"/>
  <c r="F52" i="18"/>
  <c r="E52" i="18"/>
  <c r="E51" i="18" s="1"/>
  <c r="J51" i="18"/>
  <c r="F51" i="18"/>
  <c r="M47" i="18"/>
  <c r="L47" i="18"/>
  <c r="K47" i="18"/>
  <c r="K4" i="18" s="1"/>
  <c r="K92" i="18" s="1"/>
  <c r="J47" i="18"/>
  <c r="I47" i="18"/>
  <c r="H47" i="18"/>
  <c r="G47" i="18"/>
  <c r="G4" i="18" s="1"/>
  <c r="G92" i="18" s="1"/>
  <c r="F47" i="18"/>
  <c r="E47" i="18"/>
  <c r="M8" i="18"/>
  <c r="L8" i="18"/>
  <c r="K8" i="18"/>
  <c r="J8" i="18"/>
  <c r="I8" i="18"/>
  <c r="H8" i="18"/>
  <c r="G8" i="18"/>
  <c r="F8" i="18"/>
  <c r="E8" i="18"/>
  <c r="M5" i="18"/>
  <c r="M4" i="18" s="1"/>
  <c r="L5" i="18"/>
  <c r="L4" i="18" s="1"/>
  <c r="K5" i="18"/>
  <c r="J5" i="18"/>
  <c r="I5" i="18"/>
  <c r="I4" i="18" s="1"/>
  <c r="I92" i="18" s="1"/>
  <c r="H5" i="18"/>
  <c r="H4" i="18" s="1"/>
  <c r="G5" i="18"/>
  <c r="F5" i="18"/>
  <c r="E5" i="18"/>
  <c r="E4" i="18" s="1"/>
  <c r="J4" i="18"/>
  <c r="J92" i="18" s="1"/>
  <c r="F4" i="18"/>
  <c r="F92" i="18" s="1"/>
  <c r="M81" i="17"/>
  <c r="L81" i="17"/>
  <c r="K81" i="17"/>
  <c r="J81" i="17"/>
  <c r="I81" i="17"/>
  <c r="H81" i="17"/>
  <c r="G81" i="17"/>
  <c r="F81" i="17"/>
  <c r="E81" i="17"/>
  <c r="M78" i="17"/>
  <c r="M77" i="17" s="1"/>
  <c r="L78" i="17"/>
  <c r="L77" i="17" s="1"/>
  <c r="K78" i="17"/>
  <c r="J78" i="17"/>
  <c r="I78" i="17"/>
  <c r="I77" i="17" s="1"/>
  <c r="H78" i="17"/>
  <c r="H77" i="17" s="1"/>
  <c r="G78" i="17"/>
  <c r="F78" i="17"/>
  <c r="E78" i="17"/>
  <c r="E77" i="17" s="1"/>
  <c r="K77" i="17"/>
  <c r="J77" i="17"/>
  <c r="G77" i="17"/>
  <c r="F77" i="17"/>
  <c r="M73" i="17"/>
  <c r="L73" i="17"/>
  <c r="K73" i="17"/>
  <c r="J73" i="17"/>
  <c r="I73" i="17"/>
  <c r="H73" i="17"/>
  <c r="G73" i="17"/>
  <c r="F73" i="17"/>
  <c r="E73" i="17"/>
  <c r="M68" i="17"/>
  <c r="L68" i="17"/>
  <c r="K68" i="17"/>
  <c r="J68" i="17"/>
  <c r="I68" i="17"/>
  <c r="H68" i="17"/>
  <c r="G68" i="17"/>
  <c r="F68" i="17"/>
  <c r="E68" i="17"/>
  <c r="M65" i="17"/>
  <c r="M64" i="17" s="1"/>
  <c r="L65" i="17"/>
  <c r="L64" i="17" s="1"/>
  <c r="K65" i="17"/>
  <c r="J65" i="17"/>
  <c r="I65" i="17"/>
  <c r="I64" i="17" s="1"/>
  <c r="H65" i="17"/>
  <c r="H64" i="17" s="1"/>
  <c r="G65" i="17"/>
  <c r="F65" i="17"/>
  <c r="E65" i="17"/>
  <c r="E64" i="17" s="1"/>
  <c r="K64" i="17"/>
  <c r="J64" i="17"/>
  <c r="G64" i="17"/>
  <c r="F64" i="17"/>
  <c r="M59" i="17"/>
  <c r="L59" i="17"/>
  <c r="K59" i="17"/>
  <c r="J59" i="17"/>
  <c r="I59" i="17"/>
  <c r="H59" i="17"/>
  <c r="G59" i="17"/>
  <c r="F59" i="17"/>
  <c r="E59" i="17"/>
  <c r="M56" i="17"/>
  <c r="L56" i="17"/>
  <c r="K56" i="17"/>
  <c r="J56" i="17"/>
  <c r="I56" i="17"/>
  <c r="H56" i="17"/>
  <c r="G56" i="17"/>
  <c r="F56" i="17"/>
  <c r="E56" i="17"/>
  <c r="M53" i="17"/>
  <c r="M52" i="17" s="1"/>
  <c r="L53" i="17"/>
  <c r="L52" i="17" s="1"/>
  <c r="L51" i="17" s="1"/>
  <c r="K53" i="17"/>
  <c r="J53" i="17"/>
  <c r="I53" i="17"/>
  <c r="I52" i="17" s="1"/>
  <c r="H53" i="17"/>
  <c r="H52" i="17" s="1"/>
  <c r="H51" i="17" s="1"/>
  <c r="G53" i="17"/>
  <c r="F53" i="17"/>
  <c r="E53" i="17"/>
  <c r="E52" i="17" s="1"/>
  <c r="K52" i="17"/>
  <c r="J52" i="17"/>
  <c r="J51" i="17" s="1"/>
  <c r="G52" i="17"/>
  <c r="F52" i="17"/>
  <c r="F51" i="17" s="1"/>
  <c r="K51" i="17"/>
  <c r="G51" i="17"/>
  <c r="M47" i="17"/>
  <c r="L47" i="17"/>
  <c r="L4" i="17" s="1"/>
  <c r="K47" i="17"/>
  <c r="J47" i="17"/>
  <c r="I47" i="17"/>
  <c r="H47" i="17"/>
  <c r="H4" i="17" s="1"/>
  <c r="G47" i="17"/>
  <c r="F47" i="17"/>
  <c r="E47" i="17"/>
  <c r="M8" i="17"/>
  <c r="L8" i="17"/>
  <c r="K8" i="17"/>
  <c r="J8" i="17"/>
  <c r="I8" i="17"/>
  <c r="H8" i="17"/>
  <c r="G8" i="17"/>
  <c r="F8" i="17"/>
  <c r="E8" i="17"/>
  <c r="M5" i="17"/>
  <c r="M4" i="17" s="1"/>
  <c r="L5" i="17"/>
  <c r="K5" i="17"/>
  <c r="J5" i="17"/>
  <c r="J4" i="17" s="1"/>
  <c r="J92" i="17" s="1"/>
  <c r="I5" i="17"/>
  <c r="I4" i="17" s="1"/>
  <c r="H5" i="17"/>
  <c r="G5" i="17"/>
  <c r="F5" i="17"/>
  <c r="F4" i="17" s="1"/>
  <c r="F92" i="17" s="1"/>
  <c r="E5" i="17"/>
  <c r="E4" i="17" s="1"/>
  <c r="K4" i="17"/>
  <c r="K92" i="17" s="1"/>
  <c r="G4" i="17"/>
  <c r="G92" i="17" s="1"/>
  <c r="M81" i="16"/>
  <c r="L81" i="16"/>
  <c r="K81" i="16"/>
  <c r="J81" i="16"/>
  <c r="I81" i="16"/>
  <c r="H81" i="16"/>
  <c r="G81" i="16"/>
  <c r="F81" i="16"/>
  <c r="E81" i="16"/>
  <c r="M78" i="16"/>
  <c r="M77" i="16" s="1"/>
  <c r="L78" i="16"/>
  <c r="K78" i="16"/>
  <c r="J78" i="16"/>
  <c r="J77" i="16" s="1"/>
  <c r="I78" i="16"/>
  <c r="I77" i="16" s="1"/>
  <c r="H78" i="16"/>
  <c r="G78" i="16"/>
  <c r="F78" i="16"/>
  <c r="F77" i="16" s="1"/>
  <c r="E78" i="16"/>
  <c r="E77" i="16" s="1"/>
  <c r="L77" i="16"/>
  <c r="K77" i="16"/>
  <c r="H77" i="16"/>
  <c r="G77" i="16"/>
  <c r="M73" i="16"/>
  <c r="L73" i="16"/>
  <c r="K73" i="16"/>
  <c r="J73" i="16"/>
  <c r="I73" i="16"/>
  <c r="H73" i="16"/>
  <c r="G73" i="16"/>
  <c r="F73" i="16"/>
  <c r="E73" i="16"/>
  <c r="M68" i="16"/>
  <c r="L68" i="16"/>
  <c r="K68" i="16"/>
  <c r="J68" i="16"/>
  <c r="I68" i="16"/>
  <c r="H68" i="16"/>
  <c r="G68" i="16"/>
  <c r="F68" i="16"/>
  <c r="E68" i="16"/>
  <c r="M65" i="16"/>
  <c r="M64" i="16" s="1"/>
  <c r="L65" i="16"/>
  <c r="K65" i="16"/>
  <c r="J65" i="16"/>
  <c r="J64" i="16" s="1"/>
  <c r="I65" i="16"/>
  <c r="I64" i="16" s="1"/>
  <c r="H65" i="16"/>
  <c r="G65" i="16"/>
  <c r="F65" i="16"/>
  <c r="F64" i="16" s="1"/>
  <c r="E65" i="16"/>
  <c r="E64" i="16" s="1"/>
  <c r="L64" i="16"/>
  <c r="K64" i="16"/>
  <c r="H64" i="16"/>
  <c r="G64" i="16"/>
  <c r="M59" i="16"/>
  <c r="L59" i="16"/>
  <c r="K59" i="16"/>
  <c r="J59" i="16"/>
  <c r="I59" i="16"/>
  <c r="H59" i="16"/>
  <c r="G59" i="16"/>
  <c r="F59" i="16"/>
  <c r="E59" i="16"/>
  <c r="M56" i="16"/>
  <c r="L56" i="16"/>
  <c r="K56" i="16"/>
  <c r="J56" i="16"/>
  <c r="I56" i="16"/>
  <c r="H56" i="16"/>
  <c r="G56" i="16"/>
  <c r="F56" i="16"/>
  <c r="E56" i="16"/>
  <c r="M53" i="16"/>
  <c r="M52" i="16" s="1"/>
  <c r="L53" i="16"/>
  <c r="K53" i="16"/>
  <c r="J53" i="16"/>
  <c r="J52" i="16" s="1"/>
  <c r="J51" i="16" s="1"/>
  <c r="I53" i="16"/>
  <c r="I52" i="16" s="1"/>
  <c r="H53" i="16"/>
  <c r="G53" i="16"/>
  <c r="F53" i="16"/>
  <c r="F52" i="16" s="1"/>
  <c r="F51" i="16" s="1"/>
  <c r="E53" i="16"/>
  <c r="E52" i="16" s="1"/>
  <c r="L52" i="16"/>
  <c r="K52" i="16"/>
  <c r="K51" i="16" s="1"/>
  <c r="H52" i="16"/>
  <c r="G52" i="16"/>
  <c r="G51" i="16" s="1"/>
  <c r="L51" i="16"/>
  <c r="H51" i="16"/>
  <c r="M47" i="16"/>
  <c r="M4" i="16" s="1"/>
  <c r="L47" i="16"/>
  <c r="K47" i="16"/>
  <c r="J47" i="16"/>
  <c r="I47" i="16"/>
  <c r="I4" i="16" s="1"/>
  <c r="H47" i="16"/>
  <c r="G47" i="16"/>
  <c r="F47" i="16"/>
  <c r="E47" i="16"/>
  <c r="E4" i="16" s="1"/>
  <c r="M8" i="16"/>
  <c r="L8" i="16"/>
  <c r="K8" i="16"/>
  <c r="J8" i="16"/>
  <c r="I8" i="16"/>
  <c r="H8" i="16"/>
  <c r="G8" i="16"/>
  <c r="F8" i="16"/>
  <c r="E8" i="16"/>
  <c r="M5" i="16"/>
  <c r="L5" i="16"/>
  <c r="K5" i="16"/>
  <c r="K4" i="16" s="1"/>
  <c r="J5" i="16"/>
  <c r="J4" i="16" s="1"/>
  <c r="J92" i="16" s="1"/>
  <c r="I5" i="16"/>
  <c r="H5" i="16"/>
  <c r="G5" i="16"/>
  <c r="G4" i="16" s="1"/>
  <c r="G92" i="16" s="1"/>
  <c r="F5" i="16"/>
  <c r="F4" i="16" s="1"/>
  <c r="F92" i="16" s="1"/>
  <c r="E5" i="16"/>
  <c r="L4" i="16"/>
  <c r="L92" i="16" s="1"/>
  <c r="H4" i="16"/>
  <c r="H92" i="16" s="1"/>
  <c r="M36" i="15"/>
  <c r="L36" i="15"/>
  <c r="K36" i="15"/>
  <c r="J36" i="15"/>
  <c r="I36" i="15"/>
  <c r="H36" i="15"/>
  <c r="G36" i="15"/>
  <c r="F36" i="15"/>
  <c r="E36" i="15"/>
  <c r="M31" i="15"/>
  <c r="L31" i="15"/>
  <c r="K31" i="15"/>
  <c r="J31" i="15"/>
  <c r="I31" i="15"/>
  <c r="H31" i="15"/>
  <c r="G31" i="15"/>
  <c r="F31" i="15"/>
  <c r="E31" i="15"/>
  <c r="M21" i="15"/>
  <c r="L21" i="15"/>
  <c r="K21" i="15"/>
  <c r="J21" i="15"/>
  <c r="I21" i="15"/>
  <c r="H21" i="15"/>
  <c r="G21" i="15"/>
  <c r="F21" i="15"/>
  <c r="E21" i="15"/>
  <c r="M10" i="15"/>
  <c r="M9" i="15" s="1"/>
  <c r="M40" i="15" s="1"/>
  <c r="L10" i="15"/>
  <c r="L9" i="15" s="1"/>
  <c r="K10" i="15"/>
  <c r="J10" i="15"/>
  <c r="I10" i="15"/>
  <c r="I9" i="15" s="1"/>
  <c r="I40" i="15" s="1"/>
  <c r="H10" i="15"/>
  <c r="H9" i="15" s="1"/>
  <c r="G10" i="15"/>
  <c r="F10" i="15"/>
  <c r="E10" i="15"/>
  <c r="E9" i="15" s="1"/>
  <c r="E40" i="15" s="1"/>
  <c r="K9" i="15"/>
  <c r="J9" i="15"/>
  <c r="G9" i="15"/>
  <c r="F9" i="15"/>
  <c r="M4" i="15"/>
  <c r="L4" i="15"/>
  <c r="L40" i="15" s="1"/>
  <c r="K4" i="15"/>
  <c r="K40" i="15" s="1"/>
  <c r="J4" i="15"/>
  <c r="J40" i="15" s="1"/>
  <c r="I4" i="15"/>
  <c r="H4" i="15"/>
  <c r="H40" i="15" s="1"/>
  <c r="G4" i="15"/>
  <c r="G40" i="15" s="1"/>
  <c r="F4" i="15"/>
  <c r="F40" i="15" s="1"/>
  <c r="E4" i="15"/>
  <c r="K15" i="14"/>
  <c r="J15" i="14"/>
  <c r="I15" i="14"/>
  <c r="H15" i="14"/>
  <c r="G15" i="14"/>
  <c r="F15" i="14"/>
  <c r="E15" i="14"/>
  <c r="D15" i="14"/>
  <c r="C15" i="14"/>
  <c r="K4" i="14"/>
  <c r="J4" i="14"/>
  <c r="I4" i="14"/>
  <c r="H4" i="14"/>
  <c r="G4" i="14"/>
  <c r="F4" i="14"/>
  <c r="E4" i="14"/>
  <c r="D4" i="14"/>
  <c r="C4" i="14"/>
  <c r="H26" i="13"/>
  <c r="D26" i="13"/>
  <c r="K16" i="13"/>
  <c r="J16" i="13"/>
  <c r="I16" i="13"/>
  <c r="I26" i="13" s="1"/>
  <c r="H16" i="13"/>
  <c r="G16" i="13"/>
  <c r="F16" i="13"/>
  <c r="E16" i="13"/>
  <c r="E26" i="13" s="1"/>
  <c r="D16" i="13"/>
  <c r="C16" i="13"/>
  <c r="K8" i="13"/>
  <c r="J8" i="13"/>
  <c r="I8" i="13"/>
  <c r="H8" i="13"/>
  <c r="G8" i="13"/>
  <c r="F8" i="13"/>
  <c r="E8" i="13"/>
  <c r="D8" i="13"/>
  <c r="C8" i="13"/>
  <c r="K4" i="13"/>
  <c r="K26" i="13" s="1"/>
  <c r="J4" i="13"/>
  <c r="J26" i="13" s="1"/>
  <c r="I4" i="13"/>
  <c r="H4" i="13"/>
  <c r="G4" i="13"/>
  <c r="G26" i="13" s="1"/>
  <c r="F4" i="13"/>
  <c r="F26" i="13" s="1"/>
  <c r="E4" i="13"/>
  <c r="D4" i="13"/>
  <c r="C4" i="13"/>
  <c r="C26" i="13" s="1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J26" i="11"/>
  <c r="F26" i="11"/>
  <c r="K16" i="11"/>
  <c r="J16" i="11"/>
  <c r="I16" i="11"/>
  <c r="H16" i="11"/>
  <c r="G16" i="11"/>
  <c r="F16" i="11"/>
  <c r="E16" i="11"/>
  <c r="D16" i="11"/>
  <c r="C16" i="11"/>
  <c r="K8" i="11"/>
  <c r="K26" i="11" s="1"/>
  <c r="J8" i="11"/>
  <c r="I8" i="11"/>
  <c r="H8" i="11"/>
  <c r="G8" i="11"/>
  <c r="G26" i="11" s="1"/>
  <c r="F8" i="11"/>
  <c r="E8" i="11"/>
  <c r="D8" i="11"/>
  <c r="C8" i="11"/>
  <c r="C26" i="11" s="1"/>
  <c r="K4" i="11"/>
  <c r="J4" i="11"/>
  <c r="I4" i="11"/>
  <c r="I26" i="11" s="1"/>
  <c r="H4" i="11"/>
  <c r="H26" i="11" s="1"/>
  <c r="G4" i="11"/>
  <c r="F4" i="11"/>
  <c r="E4" i="11"/>
  <c r="E26" i="11" s="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H26" i="9"/>
  <c r="D26" i="9"/>
  <c r="K16" i="9"/>
  <c r="J16" i="9"/>
  <c r="I16" i="9"/>
  <c r="I26" i="9" s="1"/>
  <c r="H16" i="9"/>
  <c r="G16" i="9"/>
  <c r="F16" i="9"/>
  <c r="E16" i="9"/>
  <c r="E26" i="9" s="1"/>
  <c r="D16" i="9"/>
  <c r="C16" i="9"/>
  <c r="K8" i="9"/>
  <c r="J8" i="9"/>
  <c r="I8" i="9"/>
  <c r="H8" i="9"/>
  <c r="G8" i="9"/>
  <c r="F8" i="9"/>
  <c r="E8" i="9"/>
  <c r="D8" i="9"/>
  <c r="C8" i="9"/>
  <c r="K4" i="9"/>
  <c r="K26" i="9" s="1"/>
  <c r="J4" i="9"/>
  <c r="J26" i="9" s="1"/>
  <c r="I4" i="9"/>
  <c r="H4" i="9"/>
  <c r="G4" i="9"/>
  <c r="G26" i="9" s="1"/>
  <c r="F4" i="9"/>
  <c r="F26" i="9" s="1"/>
  <c r="E4" i="9"/>
  <c r="D4" i="9"/>
  <c r="C4" i="9"/>
  <c r="C26" i="9" s="1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J26" i="7"/>
  <c r="F26" i="7"/>
  <c r="K16" i="7"/>
  <c r="J16" i="7"/>
  <c r="I16" i="7"/>
  <c r="H16" i="7"/>
  <c r="G16" i="7"/>
  <c r="F16" i="7"/>
  <c r="E16" i="7"/>
  <c r="D16" i="7"/>
  <c r="C16" i="7"/>
  <c r="K8" i="7"/>
  <c r="K26" i="7" s="1"/>
  <c r="J8" i="7"/>
  <c r="I8" i="7"/>
  <c r="H8" i="7"/>
  <c r="G8" i="7"/>
  <c r="G26" i="7" s="1"/>
  <c r="F8" i="7"/>
  <c r="E8" i="7"/>
  <c r="D8" i="7"/>
  <c r="C8" i="7"/>
  <c r="C26" i="7" s="1"/>
  <c r="K4" i="7"/>
  <c r="J4" i="7"/>
  <c r="I4" i="7"/>
  <c r="I26" i="7" s="1"/>
  <c r="H4" i="7"/>
  <c r="H26" i="7" s="1"/>
  <c r="G4" i="7"/>
  <c r="F4" i="7"/>
  <c r="E4" i="7"/>
  <c r="E26" i="7" s="1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J26" i="4"/>
  <c r="F26" i="4"/>
  <c r="K16" i="4"/>
  <c r="J16" i="4"/>
  <c r="I16" i="4"/>
  <c r="H16" i="4"/>
  <c r="G16" i="4"/>
  <c r="F16" i="4"/>
  <c r="E16" i="4"/>
  <c r="D16" i="4"/>
  <c r="C16" i="4"/>
  <c r="K8" i="4"/>
  <c r="K26" i="4" s="1"/>
  <c r="J8" i="4"/>
  <c r="I8" i="4"/>
  <c r="H8" i="4"/>
  <c r="G8" i="4"/>
  <c r="G26" i="4" s="1"/>
  <c r="F8" i="4"/>
  <c r="E8" i="4"/>
  <c r="D8" i="4"/>
  <c r="C8" i="4"/>
  <c r="C26" i="4" s="1"/>
  <c r="K4" i="4"/>
  <c r="J4" i="4"/>
  <c r="I4" i="4"/>
  <c r="I26" i="4" s="1"/>
  <c r="H4" i="4"/>
  <c r="H26" i="4" s="1"/>
  <c r="G4" i="4"/>
  <c r="F4" i="4"/>
  <c r="E4" i="4"/>
  <c r="E26" i="4" s="1"/>
  <c r="D4" i="4"/>
  <c r="D26" i="4" s="1"/>
  <c r="C4" i="4"/>
  <c r="E51" i="16" l="1"/>
  <c r="I51" i="16"/>
  <c r="I92" i="16" s="1"/>
  <c r="M51" i="16"/>
  <c r="H92" i="18"/>
  <c r="L92" i="18"/>
  <c r="J92" i="19"/>
  <c r="G92" i="19"/>
  <c r="L92" i="20"/>
  <c r="E51" i="20"/>
  <c r="E92" i="20" s="1"/>
  <c r="I51" i="20"/>
  <c r="M51" i="20"/>
  <c r="M92" i="20" s="1"/>
  <c r="K92" i="16"/>
  <c r="E92" i="16"/>
  <c r="M92" i="16"/>
  <c r="E92" i="18"/>
  <c r="M92" i="18"/>
  <c r="G92" i="20"/>
  <c r="I92" i="17"/>
  <c r="I92" i="20"/>
  <c r="H92" i="17"/>
  <c r="L92" i="17"/>
  <c r="E51" i="17"/>
  <c r="E92" i="17" s="1"/>
  <c r="I51" i="17"/>
  <c r="M51" i="17"/>
  <c r="M92" i="17" s="1"/>
</calcChain>
</file>

<file path=xl/sharedStrings.xml><?xml version="1.0" encoding="utf-8"?>
<sst xmlns="http://schemas.openxmlformats.org/spreadsheetml/2006/main" count="7835" uniqueCount="179">
  <si>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</si>
  <si>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</si>
  <si>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</si>
  <si>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</si>
  <si>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</si>
  <si>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</si>
  <si>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</si>
  <si>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</si>
  <si>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</si>
  <si>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</si>
  <si>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</si>
  <si>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</si>
  <si>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</si>
  <si>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</si>
  <si>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</si>
  <si>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</si>
  <si>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</si>
  <si>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</si>
  <si>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</si>
  <si>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</si>
  <si>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</si>
  <si>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</si>
  <si>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</si>
  <si>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</si>
  <si>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</si>
  <si>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</si>
  <si>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</si>
  <si>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</si>
  <si>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</si>
  <si>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</si>
  <si>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</si>
  <si>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</si>
  <si>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</si>
  <si>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</si>
  <si>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</si>
  <si>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</si>
  <si>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</si>
  <si>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</si>
  <si>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</si>
  <si>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</si>
  <si>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</si>
  <si>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</si>
  <si>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</si>
  <si>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</si>
  <si>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</si>
  <si>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</si>
  <si>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</si>
  <si>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</si>
  <si>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</si>
  <si>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</si>
  <si>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</si>
  <si>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</si>
  <si>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</si>
  <si>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</si>
  <si>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</si>
  <si>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</si>
  <si>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</si>
  <si>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</si>
  <si>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</si>
  <si>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</si>
  <si>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</si>
  <si>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</si>
  <si>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</si>
  <si>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</si>
  <si>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</si>
  <si>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</si>
  <si>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</si>
  <si>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</si>
  <si>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</si>
  <si>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</si>
  <si>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</si>
  <si>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</si>
  <si>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</si>
  <si>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</si>
  <si>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</si>
  <si>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</si>
  <si>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</si>
  <si>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</si>
  <si>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</si>
  <si>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</si>
  <si>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</si>
  <si>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</si>
  <si>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</si>
  <si>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</si>
  <si>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</si>
  <si>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</si>
  <si>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</si>
  <si>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</si>
  <si>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</si>
  <si>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</si>
  <si>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</si>
  <si>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</si>
  <si>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</si>
  <si>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</si>
  <si>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</si>
  <si>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</si>
  <si>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</si>
  <si>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</si>
  <si>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</si>
  <si>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</si>
  <si>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</si>
  <si>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</si>
  <si>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</si>
  <si>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</si>
  <si>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</si>
  <si>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</si>
  <si>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</si>
  <si>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</si>
  <si>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</si>
  <si>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</si>
  <si>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</si>
  <si>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</si>
  <si>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</si>
  <si>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</si>
  <si>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</si>
  <si>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</si>
  <si>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</si>
  <si>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</si>
  <si>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</si>
  <si>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</si>
  <si>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</si>
  <si>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</si>
  <si>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2012/13</t>
  </si>
  <si>
    <t>2011/12</t>
  </si>
  <si>
    <t>2010/11</t>
  </si>
  <si>
    <t>Table B.1: Specification of receipts: Co-Operative Governance And Traditional Affairs</t>
  </si>
  <si>
    <t>Table B.2: Payments and estimates by economic classification: Co-Operative Governance And Traditional Affairs</t>
  </si>
  <si>
    <t xml:space="preserve">15. </t>
  </si>
  <si>
    <t>2. Local Governance</t>
  </si>
  <si>
    <t>3. Development And Planning</t>
  </si>
  <si>
    <t>4. Traditional Institutional Management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</si>
  <si>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</si>
  <si>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</si>
  <si>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</si>
  <si>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</si>
  <si>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</si>
  <si>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</si>
  <si>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</si>
  <si>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</si>
  <si>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</si>
  <si>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</si>
  <si>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>1. Administration</t>
  </si>
  <si>
    <t>1. Office Of The Mec</t>
  </si>
  <si>
    <t>2. Corporate Services</t>
  </si>
  <si>
    <t>1. Municipal Administration</t>
  </si>
  <si>
    <t>2. Municipal Finance</t>
  </si>
  <si>
    <t>3. Public Participation</t>
  </si>
  <si>
    <t>4. Capacity Development</t>
  </si>
  <si>
    <t>5. Municipal Performance, Reporting &amp; Evaluation</t>
  </si>
  <si>
    <t>1. Spatial Planning</t>
  </si>
  <si>
    <t>2. Land Use Management</t>
  </si>
  <si>
    <t>3. Local Economic Development</t>
  </si>
  <si>
    <t>4. Municipal Infrastructure</t>
  </si>
  <si>
    <t>5. Disaster Management</t>
  </si>
  <si>
    <t>6. Idp Co-Ordination</t>
  </si>
  <si>
    <t>7. Ppdc</t>
  </si>
  <si>
    <t>1. Traditional Institutional Administration</t>
  </si>
  <si>
    <t>2. Traditional Resource Administration</t>
  </si>
  <si>
    <t>3. Rural Development Facilitation</t>
  </si>
  <si>
    <t>4. Traditional Land Administration</t>
  </si>
  <si>
    <t>2016/17</t>
  </si>
  <si>
    <t>2015/16</t>
  </si>
  <si>
    <t>2013/14</t>
  </si>
  <si>
    <t>2014/15</t>
  </si>
  <si>
    <t>Table 11.2: Summary of departmental receipts collection</t>
  </si>
  <si>
    <t>Table 11.5: Summary of payments and estimates by programme: Co-Operative Governance And Traditional Affairs</t>
  </si>
  <si>
    <t>Table 11.6: Summary of provincial payments and estimates by economic classification: Co-Operative Governance And Traditional Affairs</t>
  </si>
  <si>
    <t>Table 11.15: Summary of payments and estimates by sub-programme: Administration</t>
  </si>
  <si>
    <t>Table 11.6: Summary of payments and estimates by economic classification: Administration</t>
  </si>
  <si>
    <t>Table 11.17: Summary of payments and estimates by sub-programme: Local Governance</t>
  </si>
  <si>
    <t>Table 11.18: Summary of payments and estimates by economic classification: Local Governance</t>
  </si>
  <si>
    <t>Table 11.20: Summary of payments and estimates by sub-programme: Development And Planning</t>
  </si>
  <si>
    <t>Table 11.21: Summary of payments and estimates by economic classification: Development And Planning</t>
  </si>
  <si>
    <t>Table 11.23: Summary of payments and estimates by sub-programme: Traditional Institutional Management</t>
  </si>
  <si>
    <t>Table 11.24: Summary of payments and estimates by economic classification: Traditional Institutional Management</t>
  </si>
  <si>
    <t>Table B.2A: Payments and estimates by economic classification: Administration</t>
  </si>
  <si>
    <t>Table B.2B: Payments and estimates by economic classification: Local Governance</t>
  </si>
  <si>
    <t>Table B.2C: Payments and estimates by economic classification: Development And Planning</t>
  </si>
  <si>
    <t>Table B.2D: Payments and estimates by economic classification: Traditional Institutional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</si>
</sst>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164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162</v>
      </c>
      <c r="G3" s="174"/>
      <c r="H3" s="175"/>
      <c r="I3" s="17" t="s">
        <v>163</v>
      </c>
      <c r="J3" s="17" t="s">
        <v>161</v>
      </c>
      <c r="K3" s="17" t="s">
        <v>160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1089</v>
      </c>
      <c r="D9" s="33">
        <v>1263</v>
      </c>
      <c r="E9" s="33">
        <v>1293</v>
      </c>
      <c r="F9" s="32">
        <v>1406</v>
      </c>
      <c r="G9" s="33">
        <v>1406</v>
      </c>
      <c r="H9" s="34">
        <v>1406</v>
      </c>
      <c r="I9" s="33">
        <v>1416</v>
      </c>
      <c r="J9" s="33">
        <v>1428</v>
      </c>
      <c r="K9" s="33">
        <v>1503.684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389</v>
      </c>
      <c r="D12" s="33">
        <v>2141</v>
      </c>
      <c r="E12" s="33">
        <v>1549</v>
      </c>
      <c r="F12" s="32">
        <v>36</v>
      </c>
      <c r="G12" s="33">
        <v>36</v>
      </c>
      <c r="H12" s="34">
        <v>36</v>
      </c>
      <c r="I12" s="33">
        <v>40</v>
      </c>
      <c r="J12" s="33">
        <v>44</v>
      </c>
      <c r="K12" s="33">
        <v>46.331999999999994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2229</v>
      </c>
      <c r="D13" s="33">
        <v>0</v>
      </c>
      <c r="E13" s="33">
        <v>0</v>
      </c>
      <c r="F13" s="32">
        <v>800</v>
      </c>
      <c r="G13" s="33">
        <v>800</v>
      </c>
      <c r="H13" s="34">
        <v>1486</v>
      </c>
      <c r="I13" s="33">
        <v>900</v>
      </c>
      <c r="J13" s="33">
        <v>1000</v>
      </c>
      <c r="K13" s="33">
        <v>1200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1915</v>
      </c>
      <c r="D14" s="36">
        <v>555</v>
      </c>
      <c r="E14" s="36">
        <v>4736</v>
      </c>
      <c r="F14" s="35">
        <v>770</v>
      </c>
      <c r="G14" s="36">
        <v>770</v>
      </c>
      <c r="H14" s="37">
        <v>3641</v>
      </c>
      <c r="I14" s="36">
        <v>847</v>
      </c>
      <c r="J14" s="36">
        <v>932</v>
      </c>
      <c r="K14" s="36">
        <v>981.39599999999996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5622</v>
      </c>
      <c r="D15" s="61">
        <f t="shared" ref="D15:K15" si="1">SUM(D5:D14)</f>
        <v>3959</v>
      </c>
      <c r="E15" s="61">
        <f t="shared" si="1"/>
        <v>7578</v>
      </c>
      <c r="F15" s="62">
        <f t="shared" si="1"/>
        <v>3012</v>
      </c>
      <c r="G15" s="61">
        <f t="shared" si="1"/>
        <v>3012</v>
      </c>
      <c r="H15" s="63">
        <f t="shared" si="1"/>
        <v>6569</v>
      </c>
      <c r="I15" s="61">
        <f t="shared" si="1"/>
        <v>3203</v>
      </c>
      <c r="J15" s="61">
        <f t="shared" si="1"/>
        <v>3404</v>
      </c>
      <c r="K15" s="61">
        <f t="shared" si="1"/>
        <v>3731.4120000000003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162</v>
      </c>
      <c r="G3" s="174"/>
      <c r="H3" s="175"/>
      <c r="I3" s="17" t="s">
        <v>163</v>
      </c>
      <c r="J3" s="17" t="s">
        <v>161</v>
      </c>
      <c r="K3" s="17" t="s">
        <v>160</v>
      </c>
      <c r="Z3" s="54" t="s">
        <v>32</v>
      </c>
    </row>
    <row r="4" spans="1:27" s="14" customFormat="1" ht="12.75" customHeight="1" x14ac:dyDescent="0.25">
      <c r="A4" s="25"/>
      <c r="B4" s="56" t="s">
        <v>156</v>
      </c>
      <c r="C4" s="33">
        <v>86532</v>
      </c>
      <c r="D4" s="33">
        <v>129974</v>
      </c>
      <c r="E4" s="33">
        <v>120174</v>
      </c>
      <c r="F4" s="27">
        <v>94326</v>
      </c>
      <c r="G4" s="28">
        <v>153286</v>
      </c>
      <c r="H4" s="29">
        <v>153286</v>
      </c>
      <c r="I4" s="33">
        <v>151768</v>
      </c>
      <c r="J4" s="33">
        <v>153723</v>
      </c>
      <c r="K4" s="33">
        <v>159606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157</v>
      </c>
      <c r="C5" s="33">
        <v>45702</v>
      </c>
      <c r="D5" s="33">
        <v>56308</v>
      </c>
      <c r="E5" s="33">
        <v>66502</v>
      </c>
      <c r="F5" s="32">
        <v>88212</v>
      </c>
      <c r="G5" s="33">
        <v>100062</v>
      </c>
      <c r="H5" s="34">
        <v>100062</v>
      </c>
      <c r="I5" s="33">
        <v>101551</v>
      </c>
      <c r="J5" s="33">
        <v>105075</v>
      </c>
      <c r="K5" s="33">
        <v>113461</v>
      </c>
      <c r="Z5" s="53">
        <f t="shared" si="0"/>
        <v>1</v>
      </c>
      <c r="AA5" s="30">
        <v>6</v>
      </c>
    </row>
    <row r="6" spans="1:27" s="14" customFormat="1" ht="12.75" customHeight="1" x14ac:dyDescent="0.25">
      <c r="A6" s="25"/>
      <c r="B6" s="56" t="s">
        <v>158</v>
      </c>
      <c r="C6" s="33">
        <v>14121</v>
      </c>
      <c r="D6" s="33">
        <v>36636</v>
      </c>
      <c r="E6" s="33">
        <v>17418</v>
      </c>
      <c r="F6" s="32">
        <v>23829</v>
      </c>
      <c r="G6" s="33">
        <v>18357</v>
      </c>
      <c r="H6" s="34">
        <v>18357</v>
      </c>
      <c r="I6" s="33">
        <v>17976</v>
      </c>
      <c r="J6" s="33">
        <v>23288</v>
      </c>
      <c r="K6" s="33">
        <v>24580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159</v>
      </c>
      <c r="C7" s="33">
        <v>13179</v>
      </c>
      <c r="D7" s="33">
        <v>16222</v>
      </c>
      <c r="E7" s="33">
        <v>16092</v>
      </c>
      <c r="F7" s="32">
        <v>20840</v>
      </c>
      <c r="G7" s="33">
        <v>19193</v>
      </c>
      <c r="H7" s="34">
        <v>19193</v>
      </c>
      <c r="I7" s="33">
        <v>24364</v>
      </c>
      <c r="J7" s="33">
        <v>25291</v>
      </c>
      <c r="K7" s="33">
        <v>25613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159534</v>
      </c>
      <c r="D19" s="46">
        <f t="shared" ref="D19:K19" si="1">SUM(D4:D18)</f>
        <v>239140</v>
      </c>
      <c r="E19" s="46">
        <f t="shared" si="1"/>
        <v>220186</v>
      </c>
      <c r="F19" s="47">
        <f t="shared" si="1"/>
        <v>227207</v>
      </c>
      <c r="G19" s="46">
        <f t="shared" si="1"/>
        <v>290898</v>
      </c>
      <c r="H19" s="48">
        <f t="shared" si="1"/>
        <v>290898</v>
      </c>
      <c r="I19" s="46">
        <f t="shared" si="1"/>
        <v>295659</v>
      </c>
      <c r="J19" s="46">
        <f t="shared" si="1"/>
        <v>307377</v>
      </c>
      <c r="K19" s="46">
        <f t="shared" si="1"/>
        <v>323260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162</v>
      </c>
      <c r="G3" s="174"/>
      <c r="H3" s="175"/>
      <c r="I3" s="17" t="s">
        <v>163</v>
      </c>
      <c r="J3" s="17" t="s">
        <v>161</v>
      </c>
      <c r="K3" s="17" t="s">
        <v>160</v>
      </c>
    </row>
    <row r="4" spans="1:27" s="23" customFormat="1" ht="12.75" customHeight="1" x14ac:dyDescent="0.25">
      <c r="A4" s="18"/>
      <c r="B4" s="19" t="s">
        <v>6</v>
      </c>
      <c r="C4" s="20">
        <f>SUM(C5:C7)</f>
        <v>146465</v>
      </c>
      <c r="D4" s="20">
        <f t="shared" ref="D4:K4" si="0">SUM(D5:D7)</f>
        <v>206286</v>
      </c>
      <c r="E4" s="20">
        <f t="shared" si="0"/>
        <v>203189</v>
      </c>
      <c r="F4" s="21">
        <f t="shared" si="0"/>
        <v>206437</v>
      </c>
      <c r="G4" s="20">
        <f t="shared" si="0"/>
        <v>261227</v>
      </c>
      <c r="H4" s="22">
        <f t="shared" si="0"/>
        <v>261227</v>
      </c>
      <c r="I4" s="20">
        <f t="shared" si="0"/>
        <v>282539</v>
      </c>
      <c r="J4" s="20">
        <f t="shared" si="0"/>
        <v>294152</v>
      </c>
      <c r="K4" s="20">
        <f t="shared" si="0"/>
        <v>307453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90496</v>
      </c>
      <c r="D5" s="28">
        <v>105929</v>
      </c>
      <c r="E5" s="28">
        <v>124451</v>
      </c>
      <c r="F5" s="27">
        <v>130354</v>
      </c>
      <c r="G5" s="28">
        <v>149500</v>
      </c>
      <c r="H5" s="29">
        <v>144036</v>
      </c>
      <c r="I5" s="28">
        <v>168767</v>
      </c>
      <c r="J5" s="28">
        <v>186342</v>
      </c>
      <c r="K5" s="29">
        <v>197720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55969</v>
      </c>
      <c r="D6" s="33">
        <v>100357</v>
      </c>
      <c r="E6" s="33">
        <v>78738</v>
      </c>
      <c r="F6" s="32">
        <v>76083</v>
      </c>
      <c r="G6" s="33">
        <v>111727</v>
      </c>
      <c r="H6" s="34">
        <v>117191</v>
      </c>
      <c r="I6" s="33">
        <v>113772</v>
      </c>
      <c r="J6" s="33">
        <v>107810</v>
      </c>
      <c r="K6" s="34">
        <v>109733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782</v>
      </c>
      <c r="D8" s="20">
        <f t="shared" ref="D8:K8" si="1">SUM(D9:D15)</f>
        <v>5674</v>
      </c>
      <c r="E8" s="20">
        <f t="shared" si="1"/>
        <v>1039</v>
      </c>
      <c r="F8" s="21">
        <f t="shared" si="1"/>
        <v>360</v>
      </c>
      <c r="G8" s="20">
        <f t="shared" si="1"/>
        <v>1294</v>
      </c>
      <c r="H8" s="22">
        <f t="shared" si="1"/>
        <v>1294</v>
      </c>
      <c r="I8" s="20">
        <f t="shared" si="1"/>
        <v>200</v>
      </c>
      <c r="J8" s="20">
        <f t="shared" si="1"/>
        <v>550</v>
      </c>
      <c r="K8" s="20">
        <f t="shared" si="1"/>
        <v>1200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5250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100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782</v>
      </c>
      <c r="D15" s="36">
        <v>424</v>
      </c>
      <c r="E15" s="36">
        <v>939</v>
      </c>
      <c r="F15" s="35">
        <v>360</v>
      </c>
      <c r="G15" s="36">
        <v>1294</v>
      </c>
      <c r="H15" s="37">
        <v>1294</v>
      </c>
      <c r="I15" s="36">
        <v>200</v>
      </c>
      <c r="J15" s="36">
        <v>550</v>
      </c>
      <c r="K15" s="37">
        <v>1200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12241</v>
      </c>
      <c r="D16" s="20">
        <f t="shared" ref="D16:K16" si="2">SUM(D17:D23)</f>
        <v>27114</v>
      </c>
      <c r="E16" s="20">
        <f t="shared" si="2"/>
        <v>15910</v>
      </c>
      <c r="F16" s="21">
        <f t="shared" si="2"/>
        <v>20410</v>
      </c>
      <c r="G16" s="20">
        <f t="shared" si="2"/>
        <v>28377</v>
      </c>
      <c r="H16" s="22">
        <f t="shared" si="2"/>
        <v>28377</v>
      </c>
      <c r="I16" s="20">
        <f t="shared" si="2"/>
        <v>12920</v>
      </c>
      <c r="J16" s="20">
        <f t="shared" si="2"/>
        <v>12675</v>
      </c>
      <c r="K16" s="20">
        <f t="shared" si="2"/>
        <v>14607</v>
      </c>
    </row>
    <row r="17" spans="1:11" s="14" customFormat="1" ht="12.75" customHeight="1" x14ac:dyDescent="0.25">
      <c r="A17" s="25"/>
      <c r="B17" s="26" t="s">
        <v>22</v>
      </c>
      <c r="C17" s="27">
        <v>11593</v>
      </c>
      <c r="D17" s="28">
        <v>22150</v>
      </c>
      <c r="E17" s="28">
        <v>8995</v>
      </c>
      <c r="F17" s="27">
        <v>15000</v>
      </c>
      <c r="G17" s="28">
        <v>19000</v>
      </c>
      <c r="H17" s="29">
        <v>19000</v>
      </c>
      <c r="I17" s="28">
        <v>7000</v>
      </c>
      <c r="J17" s="28">
        <v>9000</v>
      </c>
      <c r="K17" s="29">
        <v>11000</v>
      </c>
    </row>
    <row r="18" spans="1:11" s="14" customFormat="1" ht="12.75" customHeight="1" x14ac:dyDescent="0.25">
      <c r="A18" s="25"/>
      <c r="B18" s="26" t="s">
        <v>23</v>
      </c>
      <c r="C18" s="32">
        <v>648</v>
      </c>
      <c r="D18" s="33">
        <v>4964</v>
      </c>
      <c r="E18" s="33">
        <v>2867</v>
      </c>
      <c r="F18" s="32">
        <v>5410</v>
      </c>
      <c r="G18" s="33">
        <v>5956</v>
      </c>
      <c r="H18" s="34">
        <v>5956</v>
      </c>
      <c r="I18" s="33">
        <v>3420</v>
      </c>
      <c r="J18" s="33">
        <v>1175</v>
      </c>
      <c r="K18" s="34">
        <v>1107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4048</v>
      </c>
      <c r="F23" s="35">
        <v>0</v>
      </c>
      <c r="G23" s="36">
        <v>3421</v>
      </c>
      <c r="H23" s="37">
        <v>3421</v>
      </c>
      <c r="I23" s="36">
        <v>2500</v>
      </c>
      <c r="J23" s="36">
        <v>2500</v>
      </c>
      <c r="K23" s="37">
        <v>2500</v>
      </c>
    </row>
    <row r="24" spans="1:11" s="14" customFormat="1" ht="12.75" customHeight="1" x14ac:dyDescent="0.25">
      <c r="A24" s="25"/>
      <c r="B24" s="39" t="s">
        <v>29</v>
      </c>
      <c r="C24" s="20">
        <v>46</v>
      </c>
      <c r="D24" s="20">
        <v>66</v>
      </c>
      <c r="E24" s="20">
        <v>48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159534</v>
      </c>
      <c r="D26" s="46">
        <f t="shared" ref="D26:K26" si="3">+D4+D8+D16+D24</f>
        <v>239140</v>
      </c>
      <c r="E26" s="46">
        <f t="shared" si="3"/>
        <v>220186</v>
      </c>
      <c r="F26" s="47">
        <f t="shared" si="3"/>
        <v>227207</v>
      </c>
      <c r="G26" s="46">
        <f t="shared" si="3"/>
        <v>290898</v>
      </c>
      <c r="H26" s="48">
        <f t="shared" si="3"/>
        <v>290898</v>
      </c>
      <c r="I26" s="46">
        <f t="shared" si="3"/>
        <v>295659</v>
      </c>
      <c r="J26" s="46">
        <f t="shared" si="3"/>
        <v>307377</v>
      </c>
      <c r="K26" s="46">
        <f t="shared" si="3"/>
        <v>323260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162</v>
      </c>
      <c r="I3" s="174"/>
      <c r="J3" s="175"/>
      <c r="K3" s="17" t="s">
        <v>163</v>
      </c>
      <c r="L3" s="17" t="s">
        <v>161</v>
      </c>
      <c r="M3" s="17" t="s">
        <v>160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1089</v>
      </c>
      <c r="F9" s="72">
        <f t="shared" ref="F9:M9" si="1">F10+F19</f>
        <v>1263</v>
      </c>
      <c r="G9" s="72">
        <f t="shared" si="1"/>
        <v>1293</v>
      </c>
      <c r="H9" s="73">
        <f t="shared" si="1"/>
        <v>1406</v>
      </c>
      <c r="I9" s="72">
        <f t="shared" si="1"/>
        <v>1406</v>
      </c>
      <c r="J9" s="74">
        <f t="shared" si="1"/>
        <v>1406</v>
      </c>
      <c r="K9" s="72">
        <f t="shared" si="1"/>
        <v>1416</v>
      </c>
      <c r="L9" s="72">
        <f t="shared" si="1"/>
        <v>1428</v>
      </c>
      <c r="M9" s="72">
        <f t="shared" si="1"/>
        <v>1503.684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1088</v>
      </c>
      <c r="F10" s="100">
        <f t="shared" ref="F10:M10" si="2">SUM(F11:F13)</f>
        <v>1258</v>
      </c>
      <c r="G10" s="100">
        <f t="shared" si="2"/>
        <v>1290</v>
      </c>
      <c r="H10" s="101">
        <f t="shared" si="2"/>
        <v>1406</v>
      </c>
      <c r="I10" s="100">
        <f t="shared" si="2"/>
        <v>1406</v>
      </c>
      <c r="J10" s="102">
        <f t="shared" si="2"/>
        <v>1406</v>
      </c>
      <c r="K10" s="100">
        <f t="shared" si="2"/>
        <v>1416</v>
      </c>
      <c r="L10" s="100">
        <f t="shared" si="2"/>
        <v>1428</v>
      </c>
      <c r="M10" s="100">
        <f t="shared" si="2"/>
        <v>1503.684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1088</v>
      </c>
      <c r="F11" s="79">
        <v>1258</v>
      </c>
      <c r="G11" s="79">
        <v>1290</v>
      </c>
      <c r="H11" s="80">
        <v>1406</v>
      </c>
      <c r="I11" s="79">
        <v>1406</v>
      </c>
      <c r="J11" s="81">
        <v>1406</v>
      </c>
      <c r="K11" s="79">
        <v>1416</v>
      </c>
      <c r="L11" s="79">
        <v>1428</v>
      </c>
      <c r="M11" s="79">
        <v>1503.684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0</v>
      </c>
      <c r="F15" s="79">
        <v>0</v>
      </c>
      <c r="G15" s="79">
        <v>0</v>
      </c>
      <c r="H15" s="80">
        <v>0</v>
      </c>
      <c r="I15" s="79">
        <v>0</v>
      </c>
      <c r="J15" s="81">
        <v>0</v>
      </c>
      <c r="K15" s="79">
        <v>0</v>
      </c>
      <c r="L15" s="79">
        <v>0</v>
      </c>
      <c r="M15" s="81">
        <v>0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8">
        <v>0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8">
        <v>0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0</v>
      </c>
      <c r="F18" s="93">
        <v>0</v>
      </c>
      <c r="G18" s="93">
        <v>0</v>
      </c>
      <c r="H18" s="94">
        <v>0</v>
      </c>
      <c r="I18" s="93">
        <v>0</v>
      </c>
      <c r="J18" s="95">
        <v>0</v>
      </c>
      <c r="K18" s="93">
        <v>0</v>
      </c>
      <c r="L18" s="93">
        <v>0</v>
      </c>
      <c r="M18" s="95">
        <v>0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1</v>
      </c>
      <c r="F19" s="100">
        <v>5</v>
      </c>
      <c r="G19" s="100">
        <v>3</v>
      </c>
      <c r="H19" s="101">
        <v>0</v>
      </c>
      <c r="I19" s="100">
        <v>0</v>
      </c>
      <c r="J19" s="102">
        <v>0</v>
      </c>
      <c r="K19" s="100">
        <v>0</v>
      </c>
      <c r="L19" s="100">
        <v>0</v>
      </c>
      <c r="M19" s="100">
        <v>0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389</v>
      </c>
      <c r="F31" s="131">
        <f t="shared" ref="F31:M31" si="4">SUM(F32:F34)</f>
        <v>2141</v>
      </c>
      <c r="G31" s="131">
        <f t="shared" si="4"/>
        <v>1549</v>
      </c>
      <c r="H31" s="132">
        <f t="shared" si="4"/>
        <v>36</v>
      </c>
      <c r="I31" s="131">
        <f t="shared" si="4"/>
        <v>36</v>
      </c>
      <c r="J31" s="133">
        <f t="shared" si="4"/>
        <v>36</v>
      </c>
      <c r="K31" s="131">
        <f t="shared" si="4"/>
        <v>40</v>
      </c>
      <c r="L31" s="131">
        <f t="shared" si="4"/>
        <v>44</v>
      </c>
      <c r="M31" s="131">
        <f t="shared" si="4"/>
        <v>46.331999999999994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0</v>
      </c>
      <c r="F32" s="79">
        <v>0</v>
      </c>
      <c r="G32" s="79">
        <v>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389</v>
      </c>
      <c r="F33" s="86">
        <v>2141</v>
      </c>
      <c r="G33" s="86">
        <v>1549</v>
      </c>
      <c r="H33" s="87">
        <v>36</v>
      </c>
      <c r="I33" s="86">
        <v>36</v>
      </c>
      <c r="J33" s="88">
        <v>36</v>
      </c>
      <c r="K33" s="86">
        <v>40</v>
      </c>
      <c r="L33" s="86">
        <v>44</v>
      </c>
      <c r="M33" s="86">
        <v>46.331999999999994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2229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800</v>
      </c>
      <c r="I36" s="72">
        <f t="shared" si="5"/>
        <v>800</v>
      </c>
      <c r="J36" s="74">
        <f t="shared" si="5"/>
        <v>1486</v>
      </c>
      <c r="K36" s="72">
        <f t="shared" si="5"/>
        <v>900</v>
      </c>
      <c r="L36" s="72">
        <f t="shared" si="5"/>
        <v>1000</v>
      </c>
      <c r="M36" s="72">
        <f t="shared" si="5"/>
        <v>1200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2229</v>
      </c>
      <c r="F38" s="93">
        <v>0</v>
      </c>
      <c r="G38" s="93">
        <v>0</v>
      </c>
      <c r="H38" s="94">
        <v>800</v>
      </c>
      <c r="I38" s="93">
        <v>800</v>
      </c>
      <c r="J38" s="95">
        <v>1486</v>
      </c>
      <c r="K38" s="93">
        <v>900</v>
      </c>
      <c r="L38" s="93">
        <v>1000</v>
      </c>
      <c r="M38" s="93">
        <v>1200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1915</v>
      </c>
      <c r="F39" s="72">
        <v>555</v>
      </c>
      <c r="G39" s="72">
        <v>4736</v>
      </c>
      <c r="H39" s="73">
        <v>770</v>
      </c>
      <c r="I39" s="72">
        <v>770</v>
      </c>
      <c r="J39" s="74">
        <v>3641</v>
      </c>
      <c r="K39" s="72">
        <v>847</v>
      </c>
      <c r="L39" s="72">
        <v>932</v>
      </c>
      <c r="M39" s="72">
        <v>981.39599999999996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5622</v>
      </c>
      <c r="F40" s="46">
        <f t="shared" ref="F40:M40" si="6">F4+F9+F21+F29+F31+F36+F39</f>
        <v>3959</v>
      </c>
      <c r="G40" s="46">
        <f t="shared" si="6"/>
        <v>7578</v>
      </c>
      <c r="H40" s="47">
        <f t="shared" si="6"/>
        <v>3012</v>
      </c>
      <c r="I40" s="46">
        <f t="shared" si="6"/>
        <v>3012</v>
      </c>
      <c r="J40" s="48">
        <f t="shared" si="6"/>
        <v>6569</v>
      </c>
      <c r="K40" s="46">
        <f t="shared" si="6"/>
        <v>3203</v>
      </c>
      <c r="L40" s="46">
        <f t="shared" si="6"/>
        <v>3404</v>
      </c>
      <c r="M40" s="46">
        <f t="shared" si="6"/>
        <v>3731.4120000000003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162</v>
      </c>
      <c r="I3" s="174"/>
      <c r="J3" s="175"/>
      <c r="K3" s="17" t="s">
        <v>163</v>
      </c>
      <c r="L3" s="17" t="s">
        <v>161</v>
      </c>
      <c r="M3" s="17" t="s">
        <v>160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586678</v>
      </c>
      <c r="F4" s="72">
        <f t="shared" ref="F4:M4" si="0">F5+F8+F47</f>
        <v>712234</v>
      </c>
      <c r="G4" s="72">
        <f t="shared" si="0"/>
        <v>799663</v>
      </c>
      <c r="H4" s="73">
        <f t="shared" si="0"/>
        <v>1205926</v>
      </c>
      <c r="I4" s="72">
        <f t="shared" si="0"/>
        <v>966792</v>
      </c>
      <c r="J4" s="74">
        <f t="shared" si="0"/>
        <v>961855</v>
      </c>
      <c r="K4" s="72">
        <f t="shared" si="0"/>
        <v>1087152</v>
      </c>
      <c r="L4" s="72">
        <f t="shared" si="0"/>
        <v>1148529</v>
      </c>
      <c r="M4" s="72">
        <f t="shared" si="0"/>
        <v>1206289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293722</v>
      </c>
      <c r="F5" s="100">
        <f t="shared" ref="F5:M5" si="1">SUM(F6:F7)</f>
        <v>343521</v>
      </c>
      <c r="G5" s="100">
        <f t="shared" si="1"/>
        <v>411741</v>
      </c>
      <c r="H5" s="101">
        <f t="shared" si="1"/>
        <v>478510</v>
      </c>
      <c r="I5" s="100">
        <f t="shared" si="1"/>
        <v>531485</v>
      </c>
      <c r="J5" s="102">
        <f t="shared" si="1"/>
        <v>523624</v>
      </c>
      <c r="K5" s="100">
        <f t="shared" si="1"/>
        <v>600466</v>
      </c>
      <c r="L5" s="100">
        <f t="shared" si="1"/>
        <v>666637</v>
      </c>
      <c r="M5" s="100">
        <f t="shared" si="1"/>
        <v>713983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257931</v>
      </c>
      <c r="F6" s="79">
        <v>303256</v>
      </c>
      <c r="G6" s="79">
        <v>365628</v>
      </c>
      <c r="H6" s="80">
        <v>417218</v>
      </c>
      <c r="I6" s="79">
        <v>472335</v>
      </c>
      <c r="J6" s="81">
        <v>465198</v>
      </c>
      <c r="K6" s="79">
        <v>533198</v>
      </c>
      <c r="L6" s="79">
        <v>592043</v>
      </c>
      <c r="M6" s="79">
        <v>627495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35791</v>
      </c>
      <c r="F7" s="93">
        <v>40265</v>
      </c>
      <c r="G7" s="93">
        <v>46113</v>
      </c>
      <c r="H7" s="94">
        <v>61292</v>
      </c>
      <c r="I7" s="93">
        <v>59150</v>
      </c>
      <c r="J7" s="95">
        <v>58426</v>
      </c>
      <c r="K7" s="93">
        <v>67268</v>
      </c>
      <c r="L7" s="93">
        <v>74594</v>
      </c>
      <c r="M7" s="93">
        <v>86488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292956</v>
      </c>
      <c r="F8" s="100">
        <f t="shared" ref="F8:M8" si="2">SUM(F9:F46)</f>
        <v>368713</v>
      </c>
      <c r="G8" s="100">
        <f t="shared" si="2"/>
        <v>387922</v>
      </c>
      <c r="H8" s="101">
        <f t="shared" si="2"/>
        <v>727416</v>
      </c>
      <c r="I8" s="100">
        <f t="shared" si="2"/>
        <v>435307</v>
      </c>
      <c r="J8" s="102">
        <f t="shared" si="2"/>
        <v>438231</v>
      </c>
      <c r="K8" s="100">
        <f t="shared" si="2"/>
        <v>486686</v>
      </c>
      <c r="L8" s="100">
        <f t="shared" si="2"/>
        <v>481892</v>
      </c>
      <c r="M8" s="100">
        <f t="shared" si="2"/>
        <v>492306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939</v>
      </c>
      <c r="F9" s="79">
        <v>192</v>
      </c>
      <c r="G9" s="79">
        <v>475</v>
      </c>
      <c r="H9" s="80">
        <v>202</v>
      </c>
      <c r="I9" s="79">
        <v>205</v>
      </c>
      <c r="J9" s="81">
        <v>254</v>
      </c>
      <c r="K9" s="79">
        <v>84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4690</v>
      </c>
      <c r="F10" s="86">
        <v>11655</v>
      </c>
      <c r="G10" s="86">
        <v>9997</v>
      </c>
      <c r="H10" s="87">
        <v>4461</v>
      </c>
      <c r="I10" s="86">
        <v>9794</v>
      </c>
      <c r="J10" s="88">
        <v>10815</v>
      </c>
      <c r="K10" s="86">
        <v>3731</v>
      </c>
      <c r="L10" s="86">
        <v>5090</v>
      </c>
      <c r="M10" s="86">
        <v>5162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9355</v>
      </c>
      <c r="F11" s="86">
        <v>5507</v>
      </c>
      <c r="G11" s="86">
        <v>15293</v>
      </c>
      <c r="H11" s="87">
        <v>6312</v>
      </c>
      <c r="I11" s="86">
        <v>7479</v>
      </c>
      <c r="J11" s="88">
        <v>7784</v>
      </c>
      <c r="K11" s="86">
        <v>7626</v>
      </c>
      <c r="L11" s="86">
        <v>13070</v>
      </c>
      <c r="M11" s="86">
        <v>14052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4913</v>
      </c>
      <c r="F12" s="86">
        <v>5716</v>
      </c>
      <c r="G12" s="86">
        <v>5270</v>
      </c>
      <c r="H12" s="87">
        <v>5894</v>
      </c>
      <c r="I12" s="86">
        <v>5857</v>
      </c>
      <c r="J12" s="88">
        <v>5857</v>
      </c>
      <c r="K12" s="86">
        <v>5100</v>
      </c>
      <c r="L12" s="86">
        <v>6631</v>
      </c>
      <c r="M12" s="86">
        <v>6965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618</v>
      </c>
      <c r="F13" s="86">
        <v>714</v>
      </c>
      <c r="G13" s="86">
        <v>828</v>
      </c>
      <c r="H13" s="87">
        <v>800</v>
      </c>
      <c r="I13" s="86">
        <v>801</v>
      </c>
      <c r="J13" s="88">
        <v>801</v>
      </c>
      <c r="K13" s="86">
        <v>1000</v>
      </c>
      <c r="L13" s="86">
        <v>1060</v>
      </c>
      <c r="M13" s="86">
        <v>1116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1777</v>
      </c>
      <c r="F14" s="86">
        <v>2282</v>
      </c>
      <c r="G14" s="86">
        <v>17430</v>
      </c>
      <c r="H14" s="87">
        <v>2053</v>
      </c>
      <c r="I14" s="86">
        <v>5994</v>
      </c>
      <c r="J14" s="88">
        <v>6736</v>
      </c>
      <c r="K14" s="86">
        <v>6380</v>
      </c>
      <c r="L14" s="86">
        <v>6540</v>
      </c>
      <c r="M14" s="86">
        <v>6696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6193</v>
      </c>
      <c r="F15" s="86">
        <v>6946</v>
      </c>
      <c r="G15" s="86">
        <v>10205</v>
      </c>
      <c r="H15" s="87">
        <v>6795</v>
      </c>
      <c r="I15" s="86">
        <v>13672</v>
      </c>
      <c r="J15" s="88">
        <v>13687</v>
      </c>
      <c r="K15" s="86">
        <v>8343</v>
      </c>
      <c r="L15" s="86">
        <v>8734</v>
      </c>
      <c r="M15" s="86">
        <v>9193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11832</v>
      </c>
      <c r="F16" s="86">
        <v>14453</v>
      </c>
      <c r="G16" s="86">
        <v>19594</v>
      </c>
      <c r="H16" s="87">
        <v>10205</v>
      </c>
      <c r="I16" s="86">
        <v>18904</v>
      </c>
      <c r="J16" s="88">
        <v>18904</v>
      </c>
      <c r="K16" s="86">
        <v>20802</v>
      </c>
      <c r="L16" s="86">
        <v>22456</v>
      </c>
      <c r="M16" s="86">
        <v>22467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133096</v>
      </c>
      <c r="F17" s="86">
        <v>120295</v>
      </c>
      <c r="G17" s="86">
        <v>98965</v>
      </c>
      <c r="H17" s="87">
        <v>531506</v>
      </c>
      <c r="I17" s="86">
        <v>136053</v>
      </c>
      <c r="J17" s="88">
        <v>130082</v>
      </c>
      <c r="K17" s="86">
        <v>207050</v>
      </c>
      <c r="L17" s="86">
        <v>189522</v>
      </c>
      <c r="M17" s="86">
        <v>193920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308</v>
      </c>
      <c r="H18" s="87">
        <v>500</v>
      </c>
      <c r="I18" s="86">
        <v>428</v>
      </c>
      <c r="J18" s="88">
        <v>428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5302</v>
      </c>
      <c r="F21" s="86">
        <v>7292</v>
      </c>
      <c r="G21" s="86">
        <v>5732</v>
      </c>
      <c r="H21" s="87">
        <v>3310</v>
      </c>
      <c r="I21" s="86">
        <v>6432</v>
      </c>
      <c r="J21" s="88">
        <v>6432</v>
      </c>
      <c r="K21" s="86">
        <v>4800</v>
      </c>
      <c r="L21" s="86">
        <v>6000</v>
      </c>
      <c r="M21" s="86">
        <v>6004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11005</v>
      </c>
      <c r="F22" s="86">
        <v>58765</v>
      </c>
      <c r="G22" s="86">
        <v>29896</v>
      </c>
      <c r="H22" s="87">
        <v>32035</v>
      </c>
      <c r="I22" s="86">
        <v>37580</v>
      </c>
      <c r="J22" s="88">
        <v>34210</v>
      </c>
      <c r="K22" s="86">
        <v>31149</v>
      </c>
      <c r="L22" s="86">
        <v>30727</v>
      </c>
      <c r="M22" s="86">
        <v>32243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4106</v>
      </c>
      <c r="F23" s="86">
        <v>6669</v>
      </c>
      <c r="G23" s="86">
        <v>6608</v>
      </c>
      <c r="H23" s="87">
        <v>5356</v>
      </c>
      <c r="I23" s="86">
        <v>4094</v>
      </c>
      <c r="J23" s="88">
        <v>4469</v>
      </c>
      <c r="K23" s="86">
        <v>6604</v>
      </c>
      <c r="L23" s="86">
        <v>6720</v>
      </c>
      <c r="M23" s="86">
        <v>7033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14</v>
      </c>
      <c r="F24" s="86">
        <v>4</v>
      </c>
      <c r="G24" s="86">
        <v>23</v>
      </c>
      <c r="H24" s="87">
        <v>10</v>
      </c>
      <c r="I24" s="86">
        <v>10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4958</v>
      </c>
      <c r="F25" s="86">
        <v>7245</v>
      </c>
      <c r="G25" s="86">
        <v>9433</v>
      </c>
      <c r="H25" s="87">
        <v>6127</v>
      </c>
      <c r="I25" s="86">
        <v>11235</v>
      </c>
      <c r="J25" s="88">
        <v>11235</v>
      </c>
      <c r="K25" s="86">
        <v>11006</v>
      </c>
      <c r="L25" s="86">
        <v>12776</v>
      </c>
      <c r="M25" s="86">
        <v>13097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171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150</v>
      </c>
      <c r="F29" s="86">
        <v>267</v>
      </c>
      <c r="G29" s="86">
        <v>340</v>
      </c>
      <c r="H29" s="87">
        <v>439</v>
      </c>
      <c r="I29" s="86">
        <v>0</v>
      </c>
      <c r="J29" s="88">
        <v>13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</v>
      </c>
      <c r="F30" s="86">
        <v>44</v>
      </c>
      <c r="G30" s="86">
        <v>2</v>
      </c>
      <c r="H30" s="87">
        <v>2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</v>
      </c>
      <c r="F31" s="86">
        <v>20</v>
      </c>
      <c r="G31" s="86">
        <v>1</v>
      </c>
      <c r="H31" s="87">
        <v>15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80</v>
      </c>
      <c r="F32" s="86">
        <v>129</v>
      </c>
      <c r="G32" s="86">
        <v>165</v>
      </c>
      <c r="H32" s="87">
        <v>89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21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235</v>
      </c>
      <c r="F34" s="86">
        <v>154</v>
      </c>
      <c r="G34" s="86">
        <v>273</v>
      </c>
      <c r="H34" s="87">
        <v>150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4583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393</v>
      </c>
      <c r="F37" s="86">
        <v>1057</v>
      </c>
      <c r="G37" s="86">
        <v>946</v>
      </c>
      <c r="H37" s="87">
        <v>959</v>
      </c>
      <c r="I37" s="86">
        <v>2066</v>
      </c>
      <c r="J37" s="88">
        <v>1953</v>
      </c>
      <c r="K37" s="86">
        <v>2491</v>
      </c>
      <c r="L37" s="86">
        <v>2359</v>
      </c>
      <c r="M37" s="86">
        <v>2526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3879</v>
      </c>
      <c r="F38" s="86">
        <v>8049</v>
      </c>
      <c r="G38" s="86">
        <v>8835</v>
      </c>
      <c r="H38" s="87">
        <v>5892</v>
      </c>
      <c r="I38" s="86">
        <v>9277</v>
      </c>
      <c r="J38" s="88">
        <v>9244</v>
      </c>
      <c r="K38" s="86">
        <v>9030</v>
      </c>
      <c r="L38" s="86">
        <v>9412</v>
      </c>
      <c r="M38" s="86">
        <v>9689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17288</v>
      </c>
      <c r="F39" s="86">
        <v>18792</v>
      </c>
      <c r="G39" s="86">
        <v>25919</v>
      </c>
      <c r="H39" s="87">
        <v>23075</v>
      </c>
      <c r="I39" s="86">
        <v>26733</v>
      </c>
      <c r="J39" s="88">
        <v>26179</v>
      </c>
      <c r="K39" s="86">
        <v>28649</v>
      </c>
      <c r="L39" s="86">
        <v>30762</v>
      </c>
      <c r="M39" s="86">
        <v>31137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10525</v>
      </c>
      <c r="F40" s="86">
        <v>17785</v>
      </c>
      <c r="G40" s="86">
        <v>27322</v>
      </c>
      <c r="H40" s="87">
        <v>12359</v>
      </c>
      <c r="I40" s="86">
        <v>28816</v>
      </c>
      <c r="J40" s="88">
        <v>30526</v>
      </c>
      <c r="K40" s="86">
        <v>27764</v>
      </c>
      <c r="L40" s="86">
        <v>22175</v>
      </c>
      <c r="M40" s="86">
        <v>22220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114</v>
      </c>
      <c r="F41" s="86">
        <v>387</v>
      </c>
      <c r="G41" s="86">
        <v>108</v>
      </c>
      <c r="H41" s="87">
        <v>215</v>
      </c>
      <c r="I41" s="86">
        <v>36</v>
      </c>
      <c r="J41" s="88">
        <v>36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29802</v>
      </c>
      <c r="F42" s="86">
        <v>39887</v>
      </c>
      <c r="G42" s="86">
        <v>48310</v>
      </c>
      <c r="H42" s="87">
        <v>45682</v>
      </c>
      <c r="I42" s="86">
        <v>63730</v>
      </c>
      <c r="J42" s="88">
        <v>70596</v>
      </c>
      <c r="K42" s="86">
        <v>61252</v>
      </c>
      <c r="L42" s="86">
        <v>63006</v>
      </c>
      <c r="M42" s="86">
        <v>63705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2249</v>
      </c>
      <c r="F43" s="86">
        <v>882</v>
      </c>
      <c r="G43" s="86">
        <v>1783</v>
      </c>
      <c r="H43" s="87">
        <v>750</v>
      </c>
      <c r="I43" s="86">
        <v>1400</v>
      </c>
      <c r="J43" s="88">
        <v>1400</v>
      </c>
      <c r="K43" s="86">
        <v>1835</v>
      </c>
      <c r="L43" s="86">
        <v>1872</v>
      </c>
      <c r="M43" s="86">
        <v>1965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27094</v>
      </c>
      <c r="F44" s="86">
        <v>29176</v>
      </c>
      <c r="G44" s="86">
        <v>33633</v>
      </c>
      <c r="H44" s="87">
        <v>20352</v>
      </c>
      <c r="I44" s="86">
        <v>41192</v>
      </c>
      <c r="J44" s="88">
        <v>40809</v>
      </c>
      <c r="K44" s="86">
        <v>39673</v>
      </c>
      <c r="L44" s="86">
        <v>40600</v>
      </c>
      <c r="M44" s="86">
        <v>40703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2343</v>
      </c>
      <c r="F45" s="86">
        <v>4349</v>
      </c>
      <c r="G45" s="86">
        <v>5451</v>
      </c>
      <c r="H45" s="87">
        <v>1850</v>
      </c>
      <c r="I45" s="86">
        <v>3231</v>
      </c>
      <c r="J45" s="88">
        <v>5319</v>
      </c>
      <c r="K45" s="86">
        <v>2317</v>
      </c>
      <c r="L45" s="86">
        <v>2380</v>
      </c>
      <c r="M45" s="86">
        <v>2413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194</v>
      </c>
      <c r="H46" s="94">
        <v>0</v>
      </c>
      <c r="I46" s="93">
        <v>288</v>
      </c>
      <c r="J46" s="95">
        <v>291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398590</v>
      </c>
      <c r="F51" s="72">
        <f t="shared" ref="F51:M51" si="4">F52+F59+F62+F63+F64+F72+F73</f>
        <v>357371</v>
      </c>
      <c r="G51" s="72">
        <f t="shared" si="4"/>
        <v>456986</v>
      </c>
      <c r="H51" s="73">
        <f t="shared" si="4"/>
        <v>10462</v>
      </c>
      <c r="I51" s="72">
        <f t="shared" si="4"/>
        <v>221915</v>
      </c>
      <c r="J51" s="74">
        <f t="shared" si="4"/>
        <v>225804</v>
      </c>
      <c r="K51" s="72">
        <f t="shared" si="4"/>
        <v>180112</v>
      </c>
      <c r="L51" s="72">
        <f t="shared" si="4"/>
        <v>140511</v>
      </c>
      <c r="M51" s="72">
        <f t="shared" si="4"/>
        <v>137553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394926</v>
      </c>
      <c r="F52" s="79">
        <f t="shared" ref="F52:M52" si="5">F53+F56</f>
        <v>348281</v>
      </c>
      <c r="G52" s="79">
        <f t="shared" si="5"/>
        <v>444587</v>
      </c>
      <c r="H52" s="80">
        <f t="shared" si="5"/>
        <v>6251</v>
      </c>
      <c r="I52" s="79">
        <f t="shared" si="5"/>
        <v>210825</v>
      </c>
      <c r="J52" s="81">
        <f t="shared" si="5"/>
        <v>210825</v>
      </c>
      <c r="K52" s="79">
        <f t="shared" si="5"/>
        <v>156057</v>
      </c>
      <c r="L52" s="79">
        <f t="shared" si="5"/>
        <v>135277</v>
      </c>
      <c r="M52" s="79">
        <f t="shared" si="5"/>
        <v>131077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113</v>
      </c>
      <c r="F53" s="93">
        <f t="shared" ref="F53:M53" si="6">SUM(F54:F55)</f>
        <v>120</v>
      </c>
      <c r="G53" s="93">
        <f t="shared" si="6"/>
        <v>143</v>
      </c>
      <c r="H53" s="94">
        <f t="shared" si="6"/>
        <v>251</v>
      </c>
      <c r="I53" s="93">
        <f t="shared" si="6"/>
        <v>251</v>
      </c>
      <c r="J53" s="95">
        <f t="shared" si="6"/>
        <v>251</v>
      </c>
      <c r="K53" s="93">
        <f t="shared" si="6"/>
        <v>180</v>
      </c>
      <c r="L53" s="93">
        <f t="shared" si="6"/>
        <v>200</v>
      </c>
      <c r="M53" s="93">
        <f t="shared" si="6"/>
        <v>201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113</v>
      </c>
      <c r="F55" s="93">
        <v>120</v>
      </c>
      <c r="G55" s="93">
        <v>143</v>
      </c>
      <c r="H55" s="94">
        <v>251</v>
      </c>
      <c r="I55" s="93">
        <v>251</v>
      </c>
      <c r="J55" s="95">
        <v>251</v>
      </c>
      <c r="K55" s="93">
        <v>180</v>
      </c>
      <c r="L55" s="93">
        <v>200</v>
      </c>
      <c r="M55" s="93">
        <v>201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394813</v>
      </c>
      <c r="F56" s="100">
        <f t="shared" ref="F56:M56" si="7">SUM(F57:F58)</f>
        <v>348161</v>
      </c>
      <c r="G56" s="100">
        <f t="shared" si="7"/>
        <v>444444</v>
      </c>
      <c r="H56" s="101">
        <f t="shared" si="7"/>
        <v>6000</v>
      </c>
      <c r="I56" s="100">
        <f t="shared" si="7"/>
        <v>210574</v>
      </c>
      <c r="J56" s="102">
        <f t="shared" si="7"/>
        <v>210574</v>
      </c>
      <c r="K56" s="100">
        <f t="shared" si="7"/>
        <v>155877</v>
      </c>
      <c r="L56" s="100">
        <f t="shared" si="7"/>
        <v>135077</v>
      </c>
      <c r="M56" s="100">
        <f t="shared" si="7"/>
        <v>130876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394813</v>
      </c>
      <c r="F57" s="79">
        <v>348161</v>
      </c>
      <c r="G57" s="79">
        <v>444444</v>
      </c>
      <c r="H57" s="80">
        <v>6000</v>
      </c>
      <c r="I57" s="79">
        <v>210574</v>
      </c>
      <c r="J57" s="81">
        <v>210574</v>
      </c>
      <c r="K57" s="79">
        <v>155877</v>
      </c>
      <c r="L57" s="79">
        <v>135077</v>
      </c>
      <c r="M57" s="79">
        <v>130876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1700</v>
      </c>
      <c r="G59" s="100">
        <f t="shared" si="8"/>
        <v>1000</v>
      </c>
      <c r="H59" s="101">
        <f t="shared" si="8"/>
        <v>0</v>
      </c>
      <c r="I59" s="100">
        <f t="shared" si="8"/>
        <v>0</v>
      </c>
      <c r="J59" s="102">
        <f t="shared" si="8"/>
        <v>3571</v>
      </c>
      <c r="K59" s="100">
        <f t="shared" si="8"/>
        <v>20651</v>
      </c>
      <c r="L59" s="100">
        <f t="shared" si="8"/>
        <v>2000</v>
      </c>
      <c r="M59" s="100">
        <f t="shared" si="8"/>
        <v>2142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1700</v>
      </c>
      <c r="G61" s="93">
        <v>1000</v>
      </c>
      <c r="H61" s="94">
        <v>0</v>
      </c>
      <c r="I61" s="93">
        <v>0</v>
      </c>
      <c r="J61" s="95">
        <v>3571</v>
      </c>
      <c r="K61" s="93">
        <v>20651</v>
      </c>
      <c r="L61" s="93">
        <v>2000</v>
      </c>
      <c r="M61" s="93">
        <v>2142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558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558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558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100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3664</v>
      </c>
      <c r="F73" s="86">
        <f t="shared" ref="F73:M73" si="12">SUM(F74:F75)</f>
        <v>7390</v>
      </c>
      <c r="G73" s="86">
        <f t="shared" si="12"/>
        <v>10741</v>
      </c>
      <c r="H73" s="87">
        <f t="shared" si="12"/>
        <v>4211</v>
      </c>
      <c r="I73" s="86">
        <f t="shared" si="12"/>
        <v>11090</v>
      </c>
      <c r="J73" s="88">
        <f t="shared" si="12"/>
        <v>11408</v>
      </c>
      <c r="K73" s="86">
        <f t="shared" si="12"/>
        <v>3404</v>
      </c>
      <c r="L73" s="86">
        <f t="shared" si="12"/>
        <v>3234</v>
      </c>
      <c r="M73" s="86">
        <f t="shared" si="12"/>
        <v>4334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2456</v>
      </c>
      <c r="F74" s="79">
        <v>4965</v>
      </c>
      <c r="G74" s="79">
        <v>6782</v>
      </c>
      <c r="H74" s="80">
        <v>3011</v>
      </c>
      <c r="I74" s="79">
        <v>5547</v>
      </c>
      <c r="J74" s="81">
        <v>5746</v>
      </c>
      <c r="K74" s="79">
        <v>3404</v>
      </c>
      <c r="L74" s="79">
        <v>3234</v>
      </c>
      <c r="M74" s="79">
        <v>3984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1208</v>
      </c>
      <c r="F75" s="93">
        <v>2425</v>
      </c>
      <c r="G75" s="93">
        <v>3959</v>
      </c>
      <c r="H75" s="94">
        <v>1200</v>
      </c>
      <c r="I75" s="93">
        <v>5543</v>
      </c>
      <c r="J75" s="95">
        <v>5662</v>
      </c>
      <c r="K75" s="93">
        <v>0</v>
      </c>
      <c r="L75" s="93">
        <v>0</v>
      </c>
      <c r="M75" s="93">
        <v>350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16456</v>
      </c>
      <c r="F77" s="72">
        <f t="shared" ref="F77:M77" si="13">F78+F81+F84+F85+F86+F87+F88</f>
        <v>36569</v>
      </c>
      <c r="G77" s="72">
        <f t="shared" si="13"/>
        <v>57757</v>
      </c>
      <c r="H77" s="73">
        <f t="shared" si="13"/>
        <v>31308</v>
      </c>
      <c r="I77" s="72">
        <f t="shared" si="13"/>
        <v>57635</v>
      </c>
      <c r="J77" s="74">
        <f t="shared" si="13"/>
        <v>58683</v>
      </c>
      <c r="K77" s="72">
        <f t="shared" si="13"/>
        <v>80812</v>
      </c>
      <c r="L77" s="72">
        <f t="shared" si="13"/>
        <v>73629</v>
      </c>
      <c r="M77" s="72">
        <f t="shared" si="13"/>
        <v>91765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11985</v>
      </c>
      <c r="F78" s="100">
        <f t="shared" ref="F78:M78" si="14">SUM(F79:F80)</f>
        <v>22625</v>
      </c>
      <c r="G78" s="100">
        <f t="shared" si="14"/>
        <v>24225</v>
      </c>
      <c r="H78" s="101">
        <f t="shared" si="14"/>
        <v>20250</v>
      </c>
      <c r="I78" s="100">
        <f t="shared" si="14"/>
        <v>36488</v>
      </c>
      <c r="J78" s="102">
        <f t="shared" si="14"/>
        <v>36488</v>
      </c>
      <c r="K78" s="100">
        <f t="shared" si="14"/>
        <v>59903</v>
      </c>
      <c r="L78" s="100">
        <f t="shared" si="14"/>
        <v>60644</v>
      </c>
      <c r="M78" s="100">
        <f t="shared" si="14"/>
        <v>78612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11985</v>
      </c>
      <c r="F79" s="79">
        <v>22625</v>
      </c>
      <c r="G79" s="79">
        <v>24225</v>
      </c>
      <c r="H79" s="80">
        <v>20250</v>
      </c>
      <c r="I79" s="79">
        <v>36488</v>
      </c>
      <c r="J79" s="81">
        <v>36488</v>
      </c>
      <c r="K79" s="79">
        <v>59903</v>
      </c>
      <c r="L79" s="79">
        <v>60644</v>
      </c>
      <c r="M79" s="79">
        <v>78612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4461</v>
      </c>
      <c r="F81" s="86">
        <f t="shared" ref="F81:M81" si="15">SUM(F82:F83)</f>
        <v>13914</v>
      </c>
      <c r="G81" s="86">
        <f t="shared" si="15"/>
        <v>29188</v>
      </c>
      <c r="H81" s="87">
        <f t="shared" si="15"/>
        <v>11058</v>
      </c>
      <c r="I81" s="86">
        <f t="shared" si="15"/>
        <v>17063</v>
      </c>
      <c r="J81" s="88">
        <f t="shared" si="15"/>
        <v>18082</v>
      </c>
      <c r="K81" s="86">
        <f t="shared" si="15"/>
        <v>18209</v>
      </c>
      <c r="L81" s="86">
        <f t="shared" si="15"/>
        <v>10478</v>
      </c>
      <c r="M81" s="86">
        <f t="shared" si="15"/>
        <v>10653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1433</v>
      </c>
      <c r="F82" s="79">
        <v>4724</v>
      </c>
      <c r="G82" s="79">
        <v>8949</v>
      </c>
      <c r="H82" s="80">
        <v>2310</v>
      </c>
      <c r="I82" s="79">
        <v>3759</v>
      </c>
      <c r="J82" s="81">
        <v>3759</v>
      </c>
      <c r="K82" s="79">
        <v>6500</v>
      </c>
      <c r="L82" s="79">
        <v>3000</v>
      </c>
      <c r="M82" s="79">
        <v>3000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3028</v>
      </c>
      <c r="F83" s="93">
        <v>9190</v>
      </c>
      <c r="G83" s="93">
        <v>20239</v>
      </c>
      <c r="H83" s="94">
        <v>8748</v>
      </c>
      <c r="I83" s="93">
        <v>13304</v>
      </c>
      <c r="J83" s="95">
        <v>14323</v>
      </c>
      <c r="K83" s="93">
        <v>11709</v>
      </c>
      <c r="L83" s="93">
        <v>7478</v>
      </c>
      <c r="M83" s="93">
        <v>7653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10</v>
      </c>
      <c r="F88" s="86">
        <v>30</v>
      </c>
      <c r="G88" s="86">
        <v>4344</v>
      </c>
      <c r="H88" s="87">
        <v>0</v>
      </c>
      <c r="I88" s="86">
        <v>4084</v>
      </c>
      <c r="J88" s="88">
        <v>4113</v>
      </c>
      <c r="K88" s="86">
        <v>2700</v>
      </c>
      <c r="L88" s="86">
        <v>2507</v>
      </c>
      <c r="M88" s="86">
        <v>2500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865</v>
      </c>
      <c r="F90" s="72">
        <v>175</v>
      </c>
      <c r="G90" s="72">
        <v>144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1002589</v>
      </c>
      <c r="F92" s="46">
        <f t="shared" ref="F92:M92" si="16">F4+F51+F77+F90</f>
        <v>1106349</v>
      </c>
      <c r="G92" s="46">
        <f t="shared" si="16"/>
        <v>1314550</v>
      </c>
      <c r="H92" s="47">
        <f t="shared" si="16"/>
        <v>1247696</v>
      </c>
      <c r="I92" s="46">
        <f t="shared" si="16"/>
        <v>1246342</v>
      </c>
      <c r="J92" s="48">
        <f t="shared" si="16"/>
        <v>1246342</v>
      </c>
      <c r="K92" s="46">
        <f t="shared" si="16"/>
        <v>1348076</v>
      </c>
      <c r="L92" s="46">
        <f t="shared" si="16"/>
        <v>1362669</v>
      </c>
      <c r="M92" s="46">
        <f t="shared" si="16"/>
        <v>1435607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162</v>
      </c>
      <c r="I3" s="174"/>
      <c r="J3" s="175"/>
      <c r="K3" s="17" t="s">
        <v>163</v>
      </c>
      <c r="L3" s="17" t="s">
        <v>161</v>
      </c>
      <c r="M3" s="17" t="s">
        <v>160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177023</v>
      </c>
      <c r="F4" s="72">
        <f t="shared" ref="F4:M4" si="0">F5+F8+F47</f>
        <v>235526</v>
      </c>
      <c r="G4" s="72">
        <f t="shared" si="0"/>
        <v>271187</v>
      </c>
      <c r="H4" s="73">
        <f t="shared" si="0"/>
        <v>238922</v>
      </c>
      <c r="I4" s="72">
        <f t="shared" si="0"/>
        <v>288883</v>
      </c>
      <c r="J4" s="74">
        <f t="shared" si="0"/>
        <v>288883</v>
      </c>
      <c r="K4" s="72">
        <f t="shared" si="0"/>
        <v>300224</v>
      </c>
      <c r="L4" s="72">
        <f t="shared" si="0"/>
        <v>322377</v>
      </c>
      <c r="M4" s="72">
        <f t="shared" si="0"/>
        <v>336326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77052</v>
      </c>
      <c r="F5" s="100">
        <f t="shared" ref="F5:M5" si="1">SUM(F6:F7)</f>
        <v>87367</v>
      </c>
      <c r="G5" s="100">
        <f t="shared" si="1"/>
        <v>117636</v>
      </c>
      <c r="H5" s="101">
        <f t="shared" si="1"/>
        <v>136342</v>
      </c>
      <c r="I5" s="100">
        <f t="shared" si="1"/>
        <v>135966</v>
      </c>
      <c r="J5" s="102">
        <f t="shared" si="1"/>
        <v>134266</v>
      </c>
      <c r="K5" s="100">
        <f t="shared" si="1"/>
        <v>155576</v>
      </c>
      <c r="L5" s="100">
        <f t="shared" si="1"/>
        <v>174270</v>
      </c>
      <c r="M5" s="100">
        <f t="shared" si="1"/>
        <v>186540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67171</v>
      </c>
      <c r="F6" s="79">
        <v>76841</v>
      </c>
      <c r="G6" s="79">
        <v>104762</v>
      </c>
      <c r="H6" s="80">
        <v>117802</v>
      </c>
      <c r="I6" s="79">
        <v>120883</v>
      </c>
      <c r="J6" s="81">
        <v>119183</v>
      </c>
      <c r="K6" s="79">
        <v>137660</v>
      </c>
      <c r="L6" s="79">
        <v>154149</v>
      </c>
      <c r="M6" s="79">
        <v>165067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9881</v>
      </c>
      <c r="F7" s="93">
        <v>10526</v>
      </c>
      <c r="G7" s="93">
        <v>12874</v>
      </c>
      <c r="H7" s="94">
        <v>18540</v>
      </c>
      <c r="I7" s="93">
        <v>15083</v>
      </c>
      <c r="J7" s="95">
        <v>15083</v>
      </c>
      <c r="K7" s="93">
        <v>17916</v>
      </c>
      <c r="L7" s="93">
        <v>20121</v>
      </c>
      <c r="M7" s="93">
        <v>21473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99971</v>
      </c>
      <c r="F8" s="100">
        <f t="shared" ref="F8:M8" si="2">SUM(F9:F46)</f>
        <v>148159</v>
      </c>
      <c r="G8" s="100">
        <f t="shared" si="2"/>
        <v>153551</v>
      </c>
      <c r="H8" s="101">
        <f t="shared" si="2"/>
        <v>102580</v>
      </c>
      <c r="I8" s="100">
        <f t="shared" si="2"/>
        <v>152917</v>
      </c>
      <c r="J8" s="102">
        <f t="shared" si="2"/>
        <v>154617</v>
      </c>
      <c r="K8" s="100">
        <f t="shared" si="2"/>
        <v>144648</v>
      </c>
      <c r="L8" s="100">
        <f t="shared" si="2"/>
        <v>148107</v>
      </c>
      <c r="M8" s="100">
        <f t="shared" si="2"/>
        <v>149786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312</v>
      </c>
      <c r="F9" s="79">
        <v>0</v>
      </c>
      <c r="G9" s="79">
        <v>20</v>
      </c>
      <c r="H9" s="80">
        <v>0</v>
      </c>
      <c r="I9" s="79">
        <v>120</v>
      </c>
      <c r="J9" s="81">
        <v>121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4304</v>
      </c>
      <c r="F10" s="86">
        <v>9268</v>
      </c>
      <c r="G10" s="86">
        <v>8930</v>
      </c>
      <c r="H10" s="87">
        <v>3669</v>
      </c>
      <c r="I10" s="86">
        <v>9221</v>
      </c>
      <c r="J10" s="88">
        <v>10472</v>
      </c>
      <c r="K10" s="86">
        <v>3464</v>
      </c>
      <c r="L10" s="86">
        <v>4863</v>
      </c>
      <c r="M10" s="86">
        <v>4901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198</v>
      </c>
      <c r="F11" s="86">
        <v>787</v>
      </c>
      <c r="G11" s="86">
        <v>1355</v>
      </c>
      <c r="H11" s="87">
        <v>450</v>
      </c>
      <c r="I11" s="86">
        <v>1049</v>
      </c>
      <c r="J11" s="88">
        <v>1049</v>
      </c>
      <c r="K11" s="86">
        <v>763</v>
      </c>
      <c r="L11" s="86">
        <v>135</v>
      </c>
      <c r="M11" s="86">
        <v>151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4913</v>
      </c>
      <c r="F12" s="86">
        <v>5716</v>
      </c>
      <c r="G12" s="86">
        <v>5270</v>
      </c>
      <c r="H12" s="87">
        <v>5894</v>
      </c>
      <c r="I12" s="86">
        <v>5857</v>
      </c>
      <c r="J12" s="88">
        <v>5857</v>
      </c>
      <c r="K12" s="86">
        <v>5100</v>
      </c>
      <c r="L12" s="86">
        <v>6631</v>
      </c>
      <c r="M12" s="86">
        <v>6965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618</v>
      </c>
      <c r="F13" s="86">
        <v>714</v>
      </c>
      <c r="G13" s="86">
        <v>828</v>
      </c>
      <c r="H13" s="87">
        <v>800</v>
      </c>
      <c r="I13" s="86">
        <v>801</v>
      </c>
      <c r="J13" s="88">
        <v>801</v>
      </c>
      <c r="K13" s="86">
        <v>1000</v>
      </c>
      <c r="L13" s="86">
        <v>1060</v>
      </c>
      <c r="M13" s="86">
        <v>1116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260</v>
      </c>
      <c r="F14" s="86">
        <v>332</v>
      </c>
      <c r="G14" s="86">
        <v>296</v>
      </c>
      <c r="H14" s="87">
        <v>128</v>
      </c>
      <c r="I14" s="86">
        <v>298</v>
      </c>
      <c r="J14" s="88">
        <v>394</v>
      </c>
      <c r="K14" s="86">
        <v>215</v>
      </c>
      <c r="L14" s="86">
        <v>231</v>
      </c>
      <c r="M14" s="86">
        <v>237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4243</v>
      </c>
      <c r="F15" s="86">
        <v>4431</v>
      </c>
      <c r="G15" s="86">
        <v>4477</v>
      </c>
      <c r="H15" s="87">
        <v>3979</v>
      </c>
      <c r="I15" s="86">
        <v>5389</v>
      </c>
      <c r="J15" s="88">
        <v>5389</v>
      </c>
      <c r="K15" s="86">
        <v>5009</v>
      </c>
      <c r="L15" s="86">
        <v>5312</v>
      </c>
      <c r="M15" s="86">
        <v>5578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11353</v>
      </c>
      <c r="F16" s="86">
        <v>14246</v>
      </c>
      <c r="G16" s="86">
        <v>18002</v>
      </c>
      <c r="H16" s="87">
        <v>9055</v>
      </c>
      <c r="I16" s="86">
        <v>18000</v>
      </c>
      <c r="J16" s="88">
        <v>18000</v>
      </c>
      <c r="K16" s="86">
        <v>20802</v>
      </c>
      <c r="L16" s="86">
        <v>22418</v>
      </c>
      <c r="M16" s="86">
        <v>22428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25075</v>
      </c>
      <c r="F17" s="86">
        <v>25912</v>
      </c>
      <c r="G17" s="86">
        <v>11905</v>
      </c>
      <c r="H17" s="87">
        <v>4400</v>
      </c>
      <c r="I17" s="86">
        <v>5399</v>
      </c>
      <c r="J17" s="88">
        <v>5399</v>
      </c>
      <c r="K17" s="86">
        <v>5694</v>
      </c>
      <c r="L17" s="86">
        <v>1314</v>
      </c>
      <c r="M17" s="86">
        <v>1114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4358</v>
      </c>
      <c r="F21" s="86">
        <v>6284</v>
      </c>
      <c r="G21" s="86">
        <v>5413</v>
      </c>
      <c r="H21" s="87">
        <v>2310</v>
      </c>
      <c r="I21" s="86">
        <v>5446</v>
      </c>
      <c r="J21" s="88">
        <v>5446</v>
      </c>
      <c r="K21" s="86">
        <v>3800</v>
      </c>
      <c r="L21" s="86">
        <v>5000</v>
      </c>
      <c r="M21" s="86">
        <v>5004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1503</v>
      </c>
      <c r="F22" s="86">
        <v>25351</v>
      </c>
      <c r="G22" s="86">
        <v>16054</v>
      </c>
      <c r="H22" s="87">
        <v>19908</v>
      </c>
      <c r="I22" s="86">
        <v>16587</v>
      </c>
      <c r="J22" s="88">
        <v>15191</v>
      </c>
      <c r="K22" s="86">
        <v>16340</v>
      </c>
      <c r="L22" s="86">
        <v>18899</v>
      </c>
      <c r="M22" s="86">
        <v>18550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2339</v>
      </c>
      <c r="F23" s="86">
        <v>824</v>
      </c>
      <c r="G23" s="86">
        <v>658</v>
      </c>
      <c r="H23" s="87">
        <v>356</v>
      </c>
      <c r="I23" s="86">
        <v>355</v>
      </c>
      <c r="J23" s="88">
        <v>355</v>
      </c>
      <c r="K23" s="86">
        <v>96</v>
      </c>
      <c r="L23" s="86">
        <v>152</v>
      </c>
      <c r="M23" s="86">
        <v>161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14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4958</v>
      </c>
      <c r="F25" s="86">
        <v>7245</v>
      </c>
      <c r="G25" s="86">
        <v>9433</v>
      </c>
      <c r="H25" s="87">
        <v>6127</v>
      </c>
      <c r="I25" s="86">
        <v>11235</v>
      </c>
      <c r="J25" s="88">
        <v>11235</v>
      </c>
      <c r="K25" s="86">
        <v>11006</v>
      </c>
      <c r="L25" s="86">
        <v>12776</v>
      </c>
      <c r="M25" s="86">
        <v>13097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87</v>
      </c>
      <c r="F29" s="86">
        <v>131</v>
      </c>
      <c r="G29" s="86">
        <v>157</v>
      </c>
      <c r="H29" s="87">
        <v>206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1</v>
      </c>
      <c r="F30" s="86">
        <v>1</v>
      </c>
      <c r="G30" s="86">
        <v>2</v>
      </c>
      <c r="H30" s="87">
        <v>2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13</v>
      </c>
      <c r="G31" s="86">
        <v>1</v>
      </c>
      <c r="H31" s="87">
        <v>12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43</v>
      </c>
      <c r="F32" s="86">
        <v>82</v>
      </c>
      <c r="G32" s="86">
        <v>92</v>
      </c>
      <c r="H32" s="87">
        <v>70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1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234</v>
      </c>
      <c r="F34" s="86">
        <v>154</v>
      </c>
      <c r="G34" s="86">
        <v>273</v>
      </c>
      <c r="H34" s="87">
        <v>150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322</v>
      </c>
      <c r="F37" s="86">
        <v>513</v>
      </c>
      <c r="G37" s="86">
        <v>598</v>
      </c>
      <c r="H37" s="87">
        <v>590</v>
      </c>
      <c r="I37" s="86">
        <v>1292</v>
      </c>
      <c r="J37" s="88">
        <v>1292</v>
      </c>
      <c r="K37" s="86">
        <v>1461</v>
      </c>
      <c r="L37" s="86">
        <v>1572</v>
      </c>
      <c r="M37" s="86">
        <v>1664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2899</v>
      </c>
      <c r="F38" s="86">
        <v>6055</v>
      </c>
      <c r="G38" s="86">
        <v>6272</v>
      </c>
      <c r="H38" s="87">
        <v>3249</v>
      </c>
      <c r="I38" s="86">
        <v>7010</v>
      </c>
      <c r="J38" s="88">
        <v>7010</v>
      </c>
      <c r="K38" s="86">
        <v>5784</v>
      </c>
      <c r="L38" s="86">
        <v>6276</v>
      </c>
      <c r="M38" s="86">
        <v>6508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10055</v>
      </c>
      <c r="F39" s="86">
        <v>11130</v>
      </c>
      <c r="G39" s="86">
        <v>22703</v>
      </c>
      <c r="H39" s="87">
        <v>18688</v>
      </c>
      <c r="I39" s="86">
        <v>22213</v>
      </c>
      <c r="J39" s="88">
        <v>22213</v>
      </c>
      <c r="K39" s="86">
        <v>24039</v>
      </c>
      <c r="L39" s="86">
        <v>25917</v>
      </c>
      <c r="M39" s="86">
        <v>25988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7513</v>
      </c>
      <c r="F40" s="86">
        <v>14677</v>
      </c>
      <c r="G40" s="86">
        <v>26430</v>
      </c>
      <c r="H40" s="87">
        <v>11950</v>
      </c>
      <c r="I40" s="86">
        <v>28517</v>
      </c>
      <c r="J40" s="88">
        <v>30214</v>
      </c>
      <c r="K40" s="86">
        <v>27419</v>
      </c>
      <c r="L40" s="86">
        <v>21801</v>
      </c>
      <c r="M40" s="86">
        <v>21821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11138</v>
      </c>
      <c r="F42" s="86">
        <v>11754</v>
      </c>
      <c r="G42" s="86">
        <v>10786</v>
      </c>
      <c r="H42" s="87">
        <v>9406</v>
      </c>
      <c r="I42" s="86">
        <v>11539</v>
      </c>
      <c r="J42" s="88">
        <v>11539</v>
      </c>
      <c r="K42" s="86">
        <v>10103</v>
      </c>
      <c r="L42" s="86">
        <v>11315</v>
      </c>
      <c r="M42" s="86">
        <v>11940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2249</v>
      </c>
      <c r="F43" s="86">
        <v>882</v>
      </c>
      <c r="G43" s="86">
        <v>1775</v>
      </c>
      <c r="H43" s="87">
        <v>750</v>
      </c>
      <c r="I43" s="86">
        <v>1400</v>
      </c>
      <c r="J43" s="88">
        <v>1400</v>
      </c>
      <c r="K43" s="86">
        <v>1835</v>
      </c>
      <c r="L43" s="86">
        <v>1872</v>
      </c>
      <c r="M43" s="86">
        <v>1965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880</v>
      </c>
      <c r="F44" s="86">
        <v>1607</v>
      </c>
      <c r="G44" s="86">
        <v>1193</v>
      </c>
      <c r="H44" s="87">
        <v>390</v>
      </c>
      <c r="I44" s="86">
        <v>676</v>
      </c>
      <c r="J44" s="88">
        <v>676</v>
      </c>
      <c r="K44" s="86">
        <v>454</v>
      </c>
      <c r="L44" s="86">
        <v>283</v>
      </c>
      <c r="M44" s="86">
        <v>304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94</v>
      </c>
      <c r="F45" s="86">
        <v>50</v>
      </c>
      <c r="G45" s="86">
        <v>612</v>
      </c>
      <c r="H45" s="87">
        <v>40</v>
      </c>
      <c r="I45" s="86">
        <v>225</v>
      </c>
      <c r="J45" s="88">
        <v>276</v>
      </c>
      <c r="K45" s="86">
        <v>264</v>
      </c>
      <c r="L45" s="86">
        <v>280</v>
      </c>
      <c r="M45" s="86">
        <v>294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16</v>
      </c>
      <c r="H46" s="94">
        <v>0</v>
      </c>
      <c r="I46" s="93">
        <v>288</v>
      </c>
      <c r="J46" s="95">
        <v>288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2029</v>
      </c>
      <c r="F51" s="72">
        <f t="shared" ref="F51:M51" si="4">F52+F59+F62+F63+F64+F72+F73</f>
        <v>6658</v>
      </c>
      <c r="G51" s="72">
        <f t="shared" si="4"/>
        <v>8839</v>
      </c>
      <c r="H51" s="73">
        <f t="shared" si="4"/>
        <v>4002</v>
      </c>
      <c r="I51" s="72">
        <f t="shared" si="4"/>
        <v>8984</v>
      </c>
      <c r="J51" s="74">
        <f t="shared" si="4"/>
        <v>8984</v>
      </c>
      <c r="K51" s="72">
        <f t="shared" si="4"/>
        <v>4615</v>
      </c>
      <c r="L51" s="72">
        <f t="shared" si="4"/>
        <v>4734</v>
      </c>
      <c r="M51" s="72">
        <f t="shared" si="4"/>
        <v>4927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113</v>
      </c>
      <c r="F52" s="79">
        <f t="shared" ref="F52:M52" si="5">F53+F56</f>
        <v>120</v>
      </c>
      <c r="G52" s="79">
        <f t="shared" si="5"/>
        <v>143</v>
      </c>
      <c r="H52" s="80">
        <f t="shared" si="5"/>
        <v>251</v>
      </c>
      <c r="I52" s="79">
        <f t="shared" si="5"/>
        <v>251</v>
      </c>
      <c r="J52" s="81">
        <f t="shared" si="5"/>
        <v>251</v>
      </c>
      <c r="K52" s="79">
        <f t="shared" si="5"/>
        <v>180</v>
      </c>
      <c r="L52" s="79">
        <f t="shared" si="5"/>
        <v>200</v>
      </c>
      <c r="M52" s="79">
        <f t="shared" si="5"/>
        <v>201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113</v>
      </c>
      <c r="F53" s="93">
        <f t="shared" ref="F53:M53" si="6">SUM(F54:F55)</f>
        <v>120</v>
      </c>
      <c r="G53" s="93">
        <f t="shared" si="6"/>
        <v>143</v>
      </c>
      <c r="H53" s="94">
        <f t="shared" si="6"/>
        <v>251</v>
      </c>
      <c r="I53" s="93">
        <f t="shared" si="6"/>
        <v>251</v>
      </c>
      <c r="J53" s="95">
        <f t="shared" si="6"/>
        <v>251</v>
      </c>
      <c r="K53" s="93">
        <f t="shared" si="6"/>
        <v>180</v>
      </c>
      <c r="L53" s="93">
        <f t="shared" si="6"/>
        <v>200</v>
      </c>
      <c r="M53" s="93">
        <f t="shared" si="6"/>
        <v>201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113</v>
      </c>
      <c r="F55" s="93">
        <v>120</v>
      </c>
      <c r="G55" s="93">
        <v>143</v>
      </c>
      <c r="H55" s="94">
        <v>251</v>
      </c>
      <c r="I55" s="93">
        <v>251</v>
      </c>
      <c r="J55" s="95">
        <v>251</v>
      </c>
      <c r="K55" s="93">
        <v>180</v>
      </c>
      <c r="L55" s="93">
        <v>200</v>
      </c>
      <c r="M55" s="93">
        <v>201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1801</v>
      </c>
      <c r="L59" s="100">
        <f t="shared" si="8"/>
        <v>2000</v>
      </c>
      <c r="M59" s="100">
        <f t="shared" si="8"/>
        <v>2142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1801</v>
      </c>
      <c r="L61" s="93">
        <v>2000</v>
      </c>
      <c r="M61" s="93">
        <v>2142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1916</v>
      </c>
      <c r="F73" s="86">
        <f t="shared" ref="F73:M73" si="12">SUM(F74:F75)</f>
        <v>6538</v>
      </c>
      <c r="G73" s="86">
        <f t="shared" si="12"/>
        <v>8696</v>
      </c>
      <c r="H73" s="87">
        <f t="shared" si="12"/>
        <v>3751</v>
      </c>
      <c r="I73" s="86">
        <f t="shared" si="12"/>
        <v>8733</v>
      </c>
      <c r="J73" s="88">
        <f t="shared" si="12"/>
        <v>8733</v>
      </c>
      <c r="K73" s="86">
        <f t="shared" si="12"/>
        <v>2634</v>
      </c>
      <c r="L73" s="86">
        <f t="shared" si="12"/>
        <v>2534</v>
      </c>
      <c r="M73" s="86">
        <f t="shared" si="12"/>
        <v>2584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708</v>
      </c>
      <c r="F74" s="79">
        <v>4149</v>
      </c>
      <c r="G74" s="79">
        <v>4748</v>
      </c>
      <c r="H74" s="80">
        <v>2551</v>
      </c>
      <c r="I74" s="79">
        <v>3190</v>
      </c>
      <c r="J74" s="81">
        <v>3190</v>
      </c>
      <c r="K74" s="79">
        <v>2634</v>
      </c>
      <c r="L74" s="79">
        <v>2534</v>
      </c>
      <c r="M74" s="79">
        <v>2584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1208</v>
      </c>
      <c r="F75" s="93">
        <v>2389</v>
      </c>
      <c r="G75" s="93">
        <v>3948</v>
      </c>
      <c r="H75" s="94">
        <v>1200</v>
      </c>
      <c r="I75" s="93">
        <v>5543</v>
      </c>
      <c r="J75" s="95">
        <v>5543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2996</v>
      </c>
      <c r="F77" s="72">
        <f t="shared" ref="F77:M77" si="13">F78+F81+F84+F85+F86+F87+F88</f>
        <v>7011</v>
      </c>
      <c r="G77" s="72">
        <f t="shared" si="13"/>
        <v>17991</v>
      </c>
      <c r="H77" s="73">
        <f t="shared" si="13"/>
        <v>2998</v>
      </c>
      <c r="I77" s="72">
        <f t="shared" si="13"/>
        <v>7214</v>
      </c>
      <c r="J77" s="74">
        <f t="shared" si="13"/>
        <v>7214</v>
      </c>
      <c r="K77" s="72">
        <f t="shared" si="13"/>
        <v>13166</v>
      </c>
      <c r="L77" s="72">
        <f t="shared" si="13"/>
        <v>3778</v>
      </c>
      <c r="M77" s="72">
        <f t="shared" si="13"/>
        <v>3842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4000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4000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2986</v>
      </c>
      <c r="F81" s="86">
        <f t="shared" ref="F81:M81" si="15">SUM(F82:F83)</f>
        <v>6981</v>
      </c>
      <c r="G81" s="86">
        <f t="shared" si="15"/>
        <v>17695</v>
      </c>
      <c r="H81" s="87">
        <f t="shared" si="15"/>
        <v>2998</v>
      </c>
      <c r="I81" s="86">
        <f t="shared" si="15"/>
        <v>6719</v>
      </c>
      <c r="J81" s="88">
        <f t="shared" si="15"/>
        <v>6710</v>
      </c>
      <c r="K81" s="86">
        <f t="shared" si="15"/>
        <v>9166</v>
      </c>
      <c r="L81" s="86">
        <f t="shared" si="15"/>
        <v>3771</v>
      </c>
      <c r="M81" s="86">
        <f t="shared" si="15"/>
        <v>3842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1433</v>
      </c>
      <c r="F82" s="79">
        <v>4724</v>
      </c>
      <c r="G82" s="79">
        <v>8949</v>
      </c>
      <c r="H82" s="80">
        <v>2310</v>
      </c>
      <c r="I82" s="79">
        <v>3759</v>
      </c>
      <c r="J82" s="81">
        <v>3759</v>
      </c>
      <c r="K82" s="79">
        <v>6500</v>
      </c>
      <c r="L82" s="79">
        <v>3000</v>
      </c>
      <c r="M82" s="79">
        <v>3000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1553</v>
      </c>
      <c r="F83" s="93">
        <v>2257</v>
      </c>
      <c r="G83" s="93">
        <v>8746</v>
      </c>
      <c r="H83" s="94">
        <v>688</v>
      </c>
      <c r="I83" s="93">
        <v>2960</v>
      </c>
      <c r="J83" s="95">
        <v>2951</v>
      </c>
      <c r="K83" s="93">
        <v>2666</v>
      </c>
      <c r="L83" s="93">
        <v>771</v>
      </c>
      <c r="M83" s="93">
        <v>842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10</v>
      </c>
      <c r="F88" s="86">
        <v>30</v>
      </c>
      <c r="G88" s="86">
        <v>296</v>
      </c>
      <c r="H88" s="87">
        <v>0</v>
      </c>
      <c r="I88" s="86">
        <v>495</v>
      </c>
      <c r="J88" s="88">
        <v>504</v>
      </c>
      <c r="K88" s="86">
        <v>0</v>
      </c>
      <c r="L88" s="86">
        <v>7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659</v>
      </c>
      <c r="F90" s="72">
        <v>104</v>
      </c>
      <c r="G90" s="72">
        <v>32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182707</v>
      </c>
      <c r="F92" s="46">
        <f t="shared" ref="F92:M92" si="16">F4+F51+F77+F90</f>
        <v>249299</v>
      </c>
      <c r="G92" s="46">
        <f t="shared" si="16"/>
        <v>298049</v>
      </c>
      <c r="H92" s="47">
        <f t="shared" si="16"/>
        <v>245922</v>
      </c>
      <c r="I92" s="46">
        <f t="shared" si="16"/>
        <v>305081</v>
      </c>
      <c r="J92" s="48">
        <f t="shared" si="16"/>
        <v>305081</v>
      </c>
      <c r="K92" s="46">
        <f t="shared" si="16"/>
        <v>318005</v>
      </c>
      <c r="L92" s="46">
        <f t="shared" si="16"/>
        <v>330889</v>
      </c>
      <c r="M92" s="46">
        <f t="shared" si="16"/>
        <v>345095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162</v>
      </c>
      <c r="I3" s="174"/>
      <c r="J3" s="175"/>
      <c r="K3" s="17" t="s">
        <v>163</v>
      </c>
      <c r="L3" s="17" t="s">
        <v>161</v>
      </c>
      <c r="M3" s="17" t="s">
        <v>160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122583</v>
      </c>
      <c r="F4" s="72">
        <f t="shared" ref="F4:M4" si="0">F5+F8+F47</f>
        <v>134790</v>
      </c>
      <c r="G4" s="72">
        <f t="shared" si="0"/>
        <v>165391</v>
      </c>
      <c r="H4" s="73">
        <f t="shared" si="0"/>
        <v>191925</v>
      </c>
      <c r="I4" s="72">
        <f t="shared" si="0"/>
        <v>224285</v>
      </c>
      <c r="J4" s="74">
        <f t="shared" si="0"/>
        <v>224166</v>
      </c>
      <c r="K4" s="72">
        <f t="shared" si="0"/>
        <v>207419</v>
      </c>
      <c r="L4" s="72">
        <f t="shared" si="0"/>
        <v>217482</v>
      </c>
      <c r="M4" s="72">
        <f t="shared" si="0"/>
        <v>229473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86476</v>
      </c>
      <c r="F5" s="100">
        <f t="shared" ref="F5:M5" si="1">SUM(F6:F7)</f>
        <v>102203</v>
      </c>
      <c r="G5" s="100">
        <f t="shared" si="1"/>
        <v>111694</v>
      </c>
      <c r="H5" s="101">
        <f t="shared" si="1"/>
        <v>124253</v>
      </c>
      <c r="I5" s="100">
        <f t="shared" si="1"/>
        <v>148737</v>
      </c>
      <c r="J5" s="102">
        <f t="shared" si="1"/>
        <v>148618</v>
      </c>
      <c r="K5" s="100">
        <f t="shared" si="1"/>
        <v>157007</v>
      </c>
      <c r="L5" s="100">
        <f t="shared" si="1"/>
        <v>170811</v>
      </c>
      <c r="M5" s="100">
        <f t="shared" si="1"/>
        <v>185053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72226</v>
      </c>
      <c r="F6" s="79">
        <v>86314</v>
      </c>
      <c r="G6" s="79">
        <v>94675</v>
      </c>
      <c r="H6" s="80">
        <v>103794</v>
      </c>
      <c r="I6" s="79">
        <v>127142</v>
      </c>
      <c r="J6" s="81">
        <v>127023</v>
      </c>
      <c r="K6" s="79">
        <v>134556</v>
      </c>
      <c r="L6" s="79">
        <v>146380</v>
      </c>
      <c r="M6" s="79">
        <v>159415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14250</v>
      </c>
      <c r="F7" s="93">
        <v>15889</v>
      </c>
      <c r="G7" s="93">
        <v>17019</v>
      </c>
      <c r="H7" s="94">
        <v>20459</v>
      </c>
      <c r="I7" s="93">
        <v>21595</v>
      </c>
      <c r="J7" s="95">
        <v>21595</v>
      </c>
      <c r="K7" s="93">
        <v>22451</v>
      </c>
      <c r="L7" s="93">
        <v>24431</v>
      </c>
      <c r="M7" s="93">
        <v>25638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36107</v>
      </c>
      <c r="F8" s="100">
        <f t="shared" ref="F8:M8" si="2">SUM(F9:F46)</f>
        <v>32587</v>
      </c>
      <c r="G8" s="100">
        <f t="shared" si="2"/>
        <v>53697</v>
      </c>
      <c r="H8" s="101">
        <f t="shared" si="2"/>
        <v>67672</v>
      </c>
      <c r="I8" s="100">
        <f t="shared" si="2"/>
        <v>75548</v>
      </c>
      <c r="J8" s="102">
        <f t="shared" si="2"/>
        <v>75548</v>
      </c>
      <c r="K8" s="100">
        <f t="shared" si="2"/>
        <v>50412</v>
      </c>
      <c r="L8" s="100">
        <f t="shared" si="2"/>
        <v>46671</v>
      </c>
      <c r="M8" s="100">
        <f t="shared" si="2"/>
        <v>44420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147</v>
      </c>
      <c r="F10" s="86">
        <v>282</v>
      </c>
      <c r="G10" s="86">
        <v>430</v>
      </c>
      <c r="H10" s="87">
        <v>469</v>
      </c>
      <c r="I10" s="86">
        <v>414</v>
      </c>
      <c r="J10" s="88">
        <v>91</v>
      </c>
      <c r="K10" s="86">
        <v>162</v>
      </c>
      <c r="L10" s="86">
        <v>167</v>
      </c>
      <c r="M10" s="86">
        <v>176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12</v>
      </c>
      <c r="F11" s="86">
        <v>183</v>
      </c>
      <c r="G11" s="86">
        <v>455</v>
      </c>
      <c r="H11" s="87">
        <v>259</v>
      </c>
      <c r="I11" s="86">
        <v>210</v>
      </c>
      <c r="J11" s="88">
        <v>254</v>
      </c>
      <c r="K11" s="86">
        <v>176</v>
      </c>
      <c r="L11" s="86">
        <v>116</v>
      </c>
      <c r="M11" s="86">
        <v>124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408</v>
      </c>
      <c r="F14" s="86">
        <v>735</v>
      </c>
      <c r="G14" s="86">
        <v>14736</v>
      </c>
      <c r="H14" s="87">
        <v>0</v>
      </c>
      <c r="I14" s="86">
        <v>1251</v>
      </c>
      <c r="J14" s="88">
        <v>1614</v>
      </c>
      <c r="K14" s="86">
        <v>128</v>
      </c>
      <c r="L14" s="86">
        <v>134</v>
      </c>
      <c r="M14" s="86">
        <v>140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129</v>
      </c>
      <c r="F15" s="86">
        <v>810</v>
      </c>
      <c r="G15" s="86">
        <v>3231</v>
      </c>
      <c r="H15" s="87">
        <v>441</v>
      </c>
      <c r="I15" s="86">
        <v>5727</v>
      </c>
      <c r="J15" s="88">
        <v>5709</v>
      </c>
      <c r="K15" s="86">
        <v>269</v>
      </c>
      <c r="L15" s="86">
        <v>279</v>
      </c>
      <c r="M15" s="86">
        <v>295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1</v>
      </c>
      <c r="G16" s="86">
        <v>72</v>
      </c>
      <c r="H16" s="87">
        <v>0</v>
      </c>
      <c r="I16" s="86">
        <v>0</v>
      </c>
      <c r="J16" s="88">
        <v>0</v>
      </c>
      <c r="K16" s="86">
        <v>0</v>
      </c>
      <c r="L16" s="86">
        <v>38</v>
      </c>
      <c r="M16" s="86">
        <v>39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29150</v>
      </c>
      <c r="F17" s="86">
        <v>15146</v>
      </c>
      <c r="G17" s="86">
        <v>19414</v>
      </c>
      <c r="H17" s="87">
        <v>55126</v>
      </c>
      <c r="I17" s="86">
        <v>45809</v>
      </c>
      <c r="J17" s="88">
        <v>40864</v>
      </c>
      <c r="K17" s="86">
        <v>34837</v>
      </c>
      <c r="L17" s="86">
        <v>33799</v>
      </c>
      <c r="M17" s="86">
        <v>33560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72</v>
      </c>
      <c r="F22" s="86">
        <v>490</v>
      </c>
      <c r="G22" s="86">
        <v>66</v>
      </c>
      <c r="H22" s="87">
        <v>37</v>
      </c>
      <c r="I22" s="86">
        <v>280</v>
      </c>
      <c r="J22" s="88">
        <v>512</v>
      </c>
      <c r="K22" s="86">
        <v>57</v>
      </c>
      <c r="L22" s="86">
        <v>59</v>
      </c>
      <c r="M22" s="86">
        <v>61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29</v>
      </c>
      <c r="F23" s="86">
        <v>3607</v>
      </c>
      <c r="G23" s="86">
        <v>3042</v>
      </c>
      <c r="H23" s="87">
        <v>0</v>
      </c>
      <c r="I23" s="86">
        <v>976</v>
      </c>
      <c r="J23" s="88">
        <v>2411</v>
      </c>
      <c r="K23" s="86">
        <v>1508</v>
      </c>
      <c r="L23" s="86">
        <v>1268</v>
      </c>
      <c r="M23" s="86">
        <v>1280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2</v>
      </c>
      <c r="G24" s="86">
        <v>1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7</v>
      </c>
      <c r="F29" s="86">
        <v>15</v>
      </c>
      <c r="G29" s="86">
        <v>35</v>
      </c>
      <c r="H29" s="87">
        <v>39</v>
      </c>
      <c r="I29" s="86">
        <v>0</v>
      </c>
      <c r="J29" s="88">
        <v>13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4</v>
      </c>
      <c r="F31" s="86">
        <v>7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12</v>
      </c>
      <c r="G32" s="86">
        <v>14</v>
      </c>
      <c r="H32" s="87">
        <v>10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1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3</v>
      </c>
      <c r="F37" s="86">
        <v>0</v>
      </c>
      <c r="G37" s="86">
        <v>184</v>
      </c>
      <c r="H37" s="87">
        <v>0</v>
      </c>
      <c r="I37" s="86">
        <v>124</v>
      </c>
      <c r="J37" s="88">
        <v>62</v>
      </c>
      <c r="K37" s="86">
        <v>318</v>
      </c>
      <c r="L37" s="86">
        <v>28</v>
      </c>
      <c r="M37" s="86">
        <v>31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248</v>
      </c>
      <c r="F38" s="86">
        <v>554</v>
      </c>
      <c r="G38" s="86">
        <v>1139</v>
      </c>
      <c r="H38" s="87">
        <v>805</v>
      </c>
      <c r="I38" s="86">
        <v>897</v>
      </c>
      <c r="J38" s="88">
        <v>749</v>
      </c>
      <c r="K38" s="86">
        <v>851</v>
      </c>
      <c r="L38" s="86">
        <v>898</v>
      </c>
      <c r="M38" s="86">
        <v>924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381</v>
      </c>
      <c r="F39" s="86">
        <v>463</v>
      </c>
      <c r="G39" s="86">
        <v>694</v>
      </c>
      <c r="H39" s="87">
        <v>509</v>
      </c>
      <c r="I39" s="86">
        <v>742</v>
      </c>
      <c r="J39" s="88">
        <v>754</v>
      </c>
      <c r="K39" s="86">
        <v>675</v>
      </c>
      <c r="L39" s="86">
        <v>701</v>
      </c>
      <c r="M39" s="86">
        <v>730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10</v>
      </c>
      <c r="F40" s="86">
        <v>0</v>
      </c>
      <c r="G40" s="86">
        <v>0</v>
      </c>
      <c r="H40" s="87">
        <v>0</v>
      </c>
      <c r="I40" s="86">
        <v>0</v>
      </c>
      <c r="J40" s="88">
        <v>1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106</v>
      </c>
      <c r="F41" s="86">
        <v>375</v>
      </c>
      <c r="G41" s="86">
        <v>108</v>
      </c>
      <c r="H41" s="87">
        <v>215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3296</v>
      </c>
      <c r="F42" s="86">
        <v>6315</v>
      </c>
      <c r="G42" s="86">
        <v>7809</v>
      </c>
      <c r="H42" s="87">
        <v>7256</v>
      </c>
      <c r="I42" s="86">
        <v>16211</v>
      </c>
      <c r="J42" s="88">
        <v>17264</v>
      </c>
      <c r="K42" s="86">
        <v>8907</v>
      </c>
      <c r="L42" s="86">
        <v>6673</v>
      </c>
      <c r="M42" s="86">
        <v>4505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8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722</v>
      </c>
      <c r="F44" s="86">
        <v>1525</v>
      </c>
      <c r="G44" s="86">
        <v>520</v>
      </c>
      <c r="H44" s="87">
        <v>1406</v>
      </c>
      <c r="I44" s="86">
        <v>820</v>
      </c>
      <c r="J44" s="88">
        <v>832</v>
      </c>
      <c r="K44" s="86">
        <v>751</v>
      </c>
      <c r="L44" s="86">
        <v>778</v>
      </c>
      <c r="M44" s="86">
        <v>760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1382</v>
      </c>
      <c r="F45" s="86">
        <v>2065</v>
      </c>
      <c r="G45" s="86">
        <v>1739</v>
      </c>
      <c r="H45" s="87">
        <v>1100</v>
      </c>
      <c r="I45" s="86">
        <v>2087</v>
      </c>
      <c r="J45" s="88">
        <v>4418</v>
      </c>
      <c r="K45" s="86">
        <v>1773</v>
      </c>
      <c r="L45" s="86">
        <v>1733</v>
      </c>
      <c r="M45" s="86">
        <v>1795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60599</v>
      </c>
      <c r="F51" s="72">
        <f t="shared" ref="F51:M51" si="4">F52+F59+F62+F63+F64+F72+F73</f>
        <v>31348</v>
      </c>
      <c r="G51" s="72">
        <f t="shared" si="4"/>
        <v>15401</v>
      </c>
      <c r="H51" s="73">
        <f t="shared" si="4"/>
        <v>100</v>
      </c>
      <c r="I51" s="72">
        <f t="shared" si="4"/>
        <v>3690</v>
      </c>
      <c r="J51" s="74">
        <f t="shared" si="4"/>
        <v>3809</v>
      </c>
      <c r="K51" s="72">
        <f t="shared" si="4"/>
        <v>450</v>
      </c>
      <c r="L51" s="72">
        <f t="shared" si="4"/>
        <v>150</v>
      </c>
      <c r="M51" s="72">
        <f t="shared" si="4"/>
        <v>550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60143</v>
      </c>
      <c r="F52" s="79">
        <f t="shared" ref="F52:M52" si="5">F53+F56</f>
        <v>30920</v>
      </c>
      <c r="G52" s="79">
        <f t="shared" si="5"/>
        <v>14160</v>
      </c>
      <c r="H52" s="80">
        <f t="shared" si="5"/>
        <v>0</v>
      </c>
      <c r="I52" s="79">
        <f t="shared" si="5"/>
        <v>3000</v>
      </c>
      <c r="J52" s="81">
        <f t="shared" si="5"/>
        <v>3000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60143</v>
      </c>
      <c r="F56" s="93">
        <f t="shared" ref="F56:M56" si="7">SUM(F57:F58)</f>
        <v>30920</v>
      </c>
      <c r="G56" s="93">
        <f t="shared" si="7"/>
        <v>14160</v>
      </c>
      <c r="H56" s="94">
        <f t="shared" si="7"/>
        <v>0</v>
      </c>
      <c r="I56" s="93">
        <f t="shared" si="7"/>
        <v>3000</v>
      </c>
      <c r="J56" s="95">
        <f t="shared" si="7"/>
        <v>3000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60143</v>
      </c>
      <c r="F57" s="79">
        <v>30920</v>
      </c>
      <c r="G57" s="79">
        <v>14160</v>
      </c>
      <c r="H57" s="80">
        <v>0</v>
      </c>
      <c r="I57" s="79">
        <v>3000</v>
      </c>
      <c r="J57" s="81">
        <v>3000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158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158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158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456</v>
      </c>
      <c r="F73" s="86">
        <f t="shared" ref="F73:M73" si="12">SUM(F74:F75)</f>
        <v>428</v>
      </c>
      <c r="G73" s="86">
        <f t="shared" si="12"/>
        <v>1083</v>
      </c>
      <c r="H73" s="87">
        <f t="shared" si="12"/>
        <v>100</v>
      </c>
      <c r="I73" s="86">
        <f t="shared" si="12"/>
        <v>690</v>
      </c>
      <c r="J73" s="88">
        <f t="shared" si="12"/>
        <v>809</v>
      </c>
      <c r="K73" s="86">
        <f t="shared" si="12"/>
        <v>450</v>
      </c>
      <c r="L73" s="86">
        <f t="shared" si="12"/>
        <v>150</v>
      </c>
      <c r="M73" s="86">
        <f t="shared" si="12"/>
        <v>550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456</v>
      </c>
      <c r="F74" s="79">
        <v>392</v>
      </c>
      <c r="G74" s="79">
        <v>1072</v>
      </c>
      <c r="H74" s="80">
        <v>100</v>
      </c>
      <c r="I74" s="79">
        <v>690</v>
      </c>
      <c r="J74" s="81">
        <v>690</v>
      </c>
      <c r="K74" s="79">
        <v>450</v>
      </c>
      <c r="L74" s="79">
        <v>150</v>
      </c>
      <c r="M74" s="79">
        <v>200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36</v>
      </c>
      <c r="G75" s="93">
        <v>11</v>
      </c>
      <c r="H75" s="94">
        <v>0</v>
      </c>
      <c r="I75" s="93">
        <v>0</v>
      </c>
      <c r="J75" s="95">
        <v>119</v>
      </c>
      <c r="K75" s="93">
        <v>0</v>
      </c>
      <c r="L75" s="93">
        <v>0</v>
      </c>
      <c r="M75" s="93">
        <v>350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331</v>
      </c>
      <c r="F77" s="72">
        <f t="shared" ref="F77:M77" si="13">F78+F81+F84+F85+F86+F87+F88</f>
        <v>573</v>
      </c>
      <c r="G77" s="72">
        <f t="shared" si="13"/>
        <v>1240</v>
      </c>
      <c r="H77" s="73">
        <f t="shared" si="13"/>
        <v>1165</v>
      </c>
      <c r="I77" s="72">
        <f t="shared" si="13"/>
        <v>1669</v>
      </c>
      <c r="J77" s="74">
        <f t="shared" si="13"/>
        <v>1669</v>
      </c>
      <c r="K77" s="72">
        <f t="shared" si="13"/>
        <v>922</v>
      </c>
      <c r="L77" s="72">
        <f t="shared" si="13"/>
        <v>339</v>
      </c>
      <c r="M77" s="72">
        <f t="shared" si="13"/>
        <v>487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331</v>
      </c>
      <c r="F81" s="86">
        <f t="shared" ref="F81:M81" si="15">SUM(F82:F83)</f>
        <v>573</v>
      </c>
      <c r="G81" s="86">
        <f t="shared" si="15"/>
        <v>1240</v>
      </c>
      <c r="H81" s="87">
        <f t="shared" si="15"/>
        <v>1165</v>
      </c>
      <c r="I81" s="86">
        <f t="shared" si="15"/>
        <v>1669</v>
      </c>
      <c r="J81" s="88">
        <f t="shared" si="15"/>
        <v>1669</v>
      </c>
      <c r="K81" s="86">
        <f t="shared" si="15"/>
        <v>922</v>
      </c>
      <c r="L81" s="86">
        <f t="shared" si="15"/>
        <v>339</v>
      </c>
      <c r="M81" s="86">
        <f t="shared" si="15"/>
        <v>487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331</v>
      </c>
      <c r="F83" s="93">
        <v>573</v>
      </c>
      <c r="G83" s="93">
        <v>1240</v>
      </c>
      <c r="H83" s="94">
        <v>1165</v>
      </c>
      <c r="I83" s="93">
        <v>1669</v>
      </c>
      <c r="J83" s="95">
        <v>1669</v>
      </c>
      <c r="K83" s="93">
        <v>922</v>
      </c>
      <c r="L83" s="93">
        <v>339</v>
      </c>
      <c r="M83" s="93">
        <v>487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55</v>
      </c>
      <c r="F90" s="72">
        <v>5</v>
      </c>
      <c r="G90" s="72">
        <v>57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183568</v>
      </c>
      <c r="F92" s="46">
        <f t="shared" ref="F92:M92" si="16">F4+F51+F77+F90</f>
        <v>166716</v>
      </c>
      <c r="G92" s="46">
        <f t="shared" si="16"/>
        <v>182089</v>
      </c>
      <c r="H92" s="47">
        <f t="shared" si="16"/>
        <v>193190</v>
      </c>
      <c r="I92" s="46">
        <f t="shared" si="16"/>
        <v>229644</v>
      </c>
      <c r="J92" s="48">
        <f t="shared" si="16"/>
        <v>229644</v>
      </c>
      <c r="K92" s="46">
        <f t="shared" si="16"/>
        <v>208791</v>
      </c>
      <c r="L92" s="46">
        <f t="shared" si="16"/>
        <v>217971</v>
      </c>
      <c r="M92" s="46">
        <f t="shared" si="16"/>
        <v>230510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162</v>
      </c>
      <c r="I3" s="174"/>
      <c r="J3" s="175"/>
      <c r="K3" s="17" t="s">
        <v>163</v>
      </c>
      <c r="L3" s="17" t="s">
        <v>161</v>
      </c>
      <c r="M3" s="17" t="s">
        <v>160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140607</v>
      </c>
      <c r="F4" s="72">
        <f t="shared" ref="F4:M4" si="0">F5+F8+F47</f>
        <v>135632</v>
      </c>
      <c r="G4" s="72">
        <f t="shared" si="0"/>
        <v>159896</v>
      </c>
      <c r="H4" s="73">
        <f t="shared" si="0"/>
        <v>568642</v>
      </c>
      <c r="I4" s="72">
        <f t="shared" si="0"/>
        <v>192397</v>
      </c>
      <c r="J4" s="74">
        <f t="shared" si="0"/>
        <v>187579</v>
      </c>
      <c r="K4" s="72">
        <f t="shared" si="0"/>
        <v>296970</v>
      </c>
      <c r="L4" s="72">
        <f t="shared" si="0"/>
        <v>314518</v>
      </c>
      <c r="M4" s="72">
        <f t="shared" si="0"/>
        <v>333037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39698</v>
      </c>
      <c r="F5" s="100">
        <f t="shared" ref="F5:M5" si="1">SUM(F6:F7)</f>
        <v>48022</v>
      </c>
      <c r="G5" s="100">
        <f t="shared" si="1"/>
        <v>57960</v>
      </c>
      <c r="H5" s="101">
        <f t="shared" si="1"/>
        <v>87561</v>
      </c>
      <c r="I5" s="100">
        <f t="shared" si="1"/>
        <v>97282</v>
      </c>
      <c r="J5" s="102">
        <f t="shared" si="1"/>
        <v>96704</v>
      </c>
      <c r="K5" s="100">
        <f t="shared" si="1"/>
        <v>119116</v>
      </c>
      <c r="L5" s="100">
        <f t="shared" si="1"/>
        <v>135214</v>
      </c>
      <c r="M5" s="100">
        <f t="shared" si="1"/>
        <v>144670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35225</v>
      </c>
      <c r="F6" s="79">
        <v>42765</v>
      </c>
      <c r="G6" s="79">
        <v>51687</v>
      </c>
      <c r="H6" s="80">
        <v>77221</v>
      </c>
      <c r="I6" s="79">
        <v>87183</v>
      </c>
      <c r="J6" s="81">
        <v>86850</v>
      </c>
      <c r="K6" s="79">
        <v>106659</v>
      </c>
      <c r="L6" s="79">
        <v>121475</v>
      </c>
      <c r="M6" s="79">
        <v>128942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4473</v>
      </c>
      <c r="F7" s="93">
        <v>5257</v>
      </c>
      <c r="G7" s="93">
        <v>6273</v>
      </c>
      <c r="H7" s="94">
        <v>10340</v>
      </c>
      <c r="I7" s="93">
        <v>10099</v>
      </c>
      <c r="J7" s="95">
        <v>9854</v>
      </c>
      <c r="K7" s="93">
        <v>12457</v>
      </c>
      <c r="L7" s="93">
        <v>13739</v>
      </c>
      <c r="M7" s="93">
        <v>15728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100909</v>
      </c>
      <c r="F8" s="100">
        <f t="shared" ref="F8:M8" si="2">SUM(F9:F46)</f>
        <v>87610</v>
      </c>
      <c r="G8" s="100">
        <f t="shared" si="2"/>
        <v>101936</v>
      </c>
      <c r="H8" s="101">
        <f t="shared" si="2"/>
        <v>481081</v>
      </c>
      <c r="I8" s="100">
        <f t="shared" si="2"/>
        <v>95115</v>
      </c>
      <c r="J8" s="102">
        <f t="shared" si="2"/>
        <v>90875</v>
      </c>
      <c r="K8" s="100">
        <f t="shared" si="2"/>
        <v>177854</v>
      </c>
      <c r="L8" s="100">
        <f t="shared" si="2"/>
        <v>179304</v>
      </c>
      <c r="M8" s="100">
        <f t="shared" si="2"/>
        <v>188367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591</v>
      </c>
      <c r="F9" s="79">
        <v>191</v>
      </c>
      <c r="G9" s="79">
        <v>455</v>
      </c>
      <c r="H9" s="80">
        <v>202</v>
      </c>
      <c r="I9" s="79">
        <v>85</v>
      </c>
      <c r="J9" s="81">
        <v>133</v>
      </c>
      <c r="K9" s="79">
        <v>84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210</v>
      </c>
      <c r="F10" s="86">
        <v>418</v>
      </c>
      <c r="G10" s="86">
        <v>279</v>
      </c>
      <c r="H10" s="87">
        <v>323</v>
      </c>
      <c r="I10" s="86">
        <v>159</v>
      </c>
      <c r="J10" s="88">
        <v>252</v>
      </c>
      <c r="K10" s="86">
        <v>105</v>
      </c>
      <c r="L10" s="86">
        <v>60</v>
      </c>
      <c r="M10" s="86">
        <v>85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8923</v>
      </c>
      <c r="F11" s="86">
        <v>4032</v>
      </c>
      <c r="G11" s="86">
        <v>11765</v>
      </c>
      <c r="H11" s="87">
        <v>4404</v>
      </c>
      <c r="I11" s="86">
        <v>4112</v>
      </c>
      <c r="J11" s="88">
        <v>4649</v>
      </c>
      <c r="K11" s="86">
        <v>5517</v>
      </c>
      <c r="L11" s="86">
        <v>12338</v>
      </c>
      <c r="M11" s="86">
        <v>13254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288</v>
      </c>
      <c r="F14" s="86">
        <v>261</v>
      </c>
      <c r="G14" s="86">
        <v>622</v>
      </c>
      <c r="H14" s="87">
        <v>208</v>
      </c>
      <c r="I14" s="86">
        <v>1773</v>
      </c>
      <c r="J14" s="88">
        <v>1477</v>
      </c>
      <c r="K14" s="86">
        <v>787</v>
      </c>
      <c r="L14" s="86">
        <v>845</v>
      </c>
      <c r="M14" s="86">
        <v>906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536</v>
      </c>
      <c r="F15" s="86">
        <v>289</v>
      </c>
      <c r="G15" s="86">
        <v>357</v>
      </c>
      <c r="H15" s="87">
        <v>584</v>
      </c>
      <c r="I15" s="86">
        <v>648</v>
      </c>
      <c r="J15" s="88">
        <v>612</v>
      </c>
      <c r="K15" s="86">
        <v>277</v>
      </c>
      <c r="L15" s="86">
        <v>282</v>
      </c>
      <c r="M15" s="86">
        <v>304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441</v>
      </c>
      <c r="F16" s="86">
        <v>176</v>
      </c>
      <c r="G16" s="86">
        <v>266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74716</v>
      </c>
      <c r="F17" s="86">
        <v>63301</v>
      </c>
      <c r="G17" s="86">
        <v>66157</v>
      </c>
      <c r="H17" s="87">
        <v>456560</v>
      </c>
      <c r="I17" s="86">
        <v>66325</v>
      </c>
      <c r="J17" s="88">
        <v>65160</v>
      </c>
      <c r="K17" s="86">
        <v>149955</v>
      </c>
      <c r="L17" s="86">
        <v>141543</v>
      </c>
      <c r="M17" s="86">
        <v>148222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233</v>
      </c>
      <c r="J18" s="88">
        <v>233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264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3505</v>
      </c>
      <c r="F22" s="86">
        <v>4716</v>
      </c>
      <c r="G22" s="86">
        <v>755</v>
      </c>
      <c r="H22" s="87">
        <v>27</v>
      </c>
      <c r="I22" s="86">
        <v>4335</v>
      </c>
      <c r="J22" s="88">
        <v>2171</v>
      </c>
      <c r="K22" s="86">
        <v>70</v>
      </c>
      <c r="L22" s="86">
        <v>29</v>
      </c>
      <c r="M22" s="86">
        <v>29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1578</v>
      </c>
      <c r="F23" s="86">
        <v>2025</v>
      </c>
      <c r="G23" s="86">
        <v>2908</v>
      </c>
      <c r="H23" s="87">
        <v>5000</v>
      </c>
      <c r="I23" s="86">
        <v>2763</v>
      </c>
      <c r="J23" s="88">
        <v>1703</v>
      </c>
      <c r="K23" s="86">
        <v>5000</v>
      </c>
      <c r="L23" s="86">
        <v>5300</v>
      </c>
      <c r="M23" s="86">
        <v>5592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2</v>
      </c>
      <c r="G24" s="86">
        <v>22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171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29</v>
      </c>
      <c r="F29" s="86">
        <v>56</v>
      </c>
      <c r="G29" s="86">
        <v>54</v>
      </c>
      <c r="H29" s="87">
        <v>83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43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1</v>
      </c>
      <c r="F31" s="86">
        <v>0</v>
      </c>
      <c r="G31" s="86">
        <v>0</v>
      </c>
      <c r="H31" s="87">
        <v>3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8</v>
      </c>
      <c r="F32" s="86">
        <v>12</v>
      </c>
      <c r="G32" s="86">
        <v>13</v>
      </c>
      <c r="H32" s="87">
        <v>6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4583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</v>
      </c>
      <c r="F37" s="86">
        <v>224</v>
      </c>
      <c r="G37" s="86">
        <v>0</v>
      </c>
      <c r="H37" s="87">
        <v>71</v>
      </c>
      <c r="I37" s="86">
        <v>273</v>
      </c>
      <c r="J37" s="88">
        <v>198</v>
      </c>
      <c r="K37" s="86">
        <v>221</v>
      </c>
      <c r="L37" s="86">
        <v>238</v>
      </c>
      <c r="M37" s="86">
        <v>240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355</v>
      </c>
      <c r="F38" s="86">
        <v>791</v>
      </c>
      <c r="G38" s="86">
        <v>720</v>
      </c>
      <c r="H38" s="87">
        <v>922</v>
      </c>
      <c r="I38" s="86">
        <v>571</v>
      </c>
      <c r="J38" s="88">
        <v>681</v>
      </c>
      <c r="K38" s="86">
        <v>794</v>
      </c>
      <c r="L38" s="86">
        <v>897</v>
      </c>
      <c r="M38" s="86">
        <v>869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709</v>
      </c>
      <c r="F39" s="86">
        <v>832</v>
      </c>
      <c r="G39" s="86">
        <v>784</v>
      </c>
      <c r="H39" s="87">
        <v>1209</v>
      </c>
      <c r="I39" s="86">
        <v>1118</v>
      </c>
      <c r="J39" s="88">
        <v>1042</v>
      </c>
      <c r="K39" s="86">
        <v>1210</v>
      </c>
      <c r="L39" s="86">
        <v>1171</v>
      </c>
      <c r="M39" s="86">
        <v>1241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1169</v>
      </c>
      <c r="F40" s="86">
        <v>366</v>
      </c>
      <c r="G40" s="86">
        <v>773</v>
      </c>
      <c r="H40" s="87">
        <v>209</v>
      </c>
      <c r="I40" s="86">
        <v>276</v>
      </c>
      <c r="J40" s="88">
        <v>288</v>
      </c>
      <c r="K40" s="86">
        <v>312</v>
      </c>
      <c r="L40" s="86">
        <v>341</v>
      </c>
      <c r="M40" s="86">
        <v>366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12</v>
      </c>
      <c r="G41" s="86">
        <v>0</v>
      </c>
      <c r="H41" s="87">
        <v>0</v>
      </c>
      <c r="I41" s="86">
        <v>36</v>
      </c>
      <c r="J41" s="88">
        <v>36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5297</v>
      </c>
      <c r="F42" s="86">
        <v>6387</v>
      </c>
      <c r="G42" s="86">
        <v>7798</v>
      </c>
      <c r="H42" s="87">
        <v>9821</v>
      </c>
      <c r="I42" s="86">
        <v>11361</v>
      </c>
      <c r="J42" s="88">
        <v>11045</v>
      </c>
      <c r="K42" s="86">
        <v>12876</v>
      </c>
      <c r="L42" s="86">
        <v>14469</v>
      </c>
      <c r="M42" s="86">
        <v>15424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1558</v>
      </c>
      <c r="F44" s="86">
        <v>2069</v>
      </c>
      <c r="G44" s="86">
        <v>1086</v>
      </c>
      <c r="H44" s="87">
        <v>859</v>
      </c>
      <c r="I44" s="86">
        <v>889</v>
      </c>
      <c r="J44" s="88">
        <v>860</v>
      </c>
      <c r="K44" s="86">
        <v>386</v>
      </c>
      <c r="L44" s="86">
        <v>1445</v>
      </c>
      <c r="M44" s="86">
        <v>1533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725</v>
      </c>
      <c r="F45" s="86">
        <v>1407</v>
      </c>
      <c r="G45" s="86">
        <v>2539</v>
      </c>
      <c r="H45" s="87">
        <v>590</v>
      </c>
      <c r="I45" s="86">
        <v>158</v>
      </c>
      <c r="J45" s="88">
        <v>164</v>
      </c>
      <c r="K45" s="86">
        <v>260</v>
      </c>
      <c r="L45" s="86">
        <v>346</v>
      </c>
      <c r="M45" s="86">
        <v>302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335180</v>
      </c>
      <c r="F51" s="72">
        <f t="shared" ref="F51:M51" si="4">F52+F59+F62+F63+F64+F72+F73</f>
        <v>313691</v>
      </c>
      <c r="G51" s="72">
        <f t="shared" si="4"/>
        <v>431707</v>
      </c>
      <c r="H51" s="73">
        <f t="shared" si="4"/>
        <v>6000</v>
      </c>
      <c r="I51" s="72">
        <f t="shared" si="4"/>
        <v>207947</v>
      </c>
      <c r="J51" s="74">
        <f t="shared" si="4"/>
        <v>211717</v>
      </c>
      <c r="K51" s="72">
        <f t="shared" si="4"/>
        <v>174847</v>
      </c>
      <c r="L51" s="72">
        <f t="shared" si="4"/>
        <v>135077</v>
      </c>
      <c r="M51" s="72">
        <f t="shared" si="4"/>
        <v>130876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334670</v>
      </c>
      <c r="F52" s="79">
        <f t="shared" ref="F52:M52" si="5">F53+F56</f>
        <v>311991</v>
      </c>
      <c r="G52" s="79">
        <f t="shared" si="5"/>
        <v>430284</v>
      </c>
      <c r="H52" s="80">
        <f t="shared" si="5"/>
        <v>6000</v>
      </c>
      <c r="I52" s="79">
        <f t="shared" si="5"/>
        <v>207574</v>
      </c>
      <c r="J52" s="81">
        <f t="shared" si="5"/>
        <v>207574</v>
      </c>
      <c r="K52" s="79">
        <f t="shared" si="5"/>
        <v>155877</v>
      </c>
      <c r="L52" s="79">
        <f t="shared" si="5"/>
        <v>135077</v>
      </c>
      <c r="M52" s="79">
        <f t="shared" si="5"/>
        <v>130876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334670</v>
      </c>
      <c r="F56" s="93">
        <f t="shared" ref="F56:M56" si="7">SUM(F57:F58)</f>
        <v>311991</v>
      </c>
      <c r="G56" s="93">
        <f t="shared" si="7"/>
        <v>430284</v>
      </c>
      <c r="H56" s="94">
        <f t="shared" si="7"/>
        <v>6000</v>
      </c>
      <c r="I56" s="93">
        <f t="shared" si="7"/>
        <v>207574</v>
      </c>
      <c r="J56" s="95">
        <f t="shared" si="7"/>
        <v>207574</v>
      </c>
      <c r="K56" s="93">
        <f t="shared" si="7"/>
        <v>155877</v>
      </c>
      <c r="L56" s="93">
        <f t="shared" si="7"/>
        <v>135077</v>
      </c>
      <c r="M56" s="93">
        <f t="shared" si="7"/>
        <v>130876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334670</v>
      </c>
      <c r="F57" s="79">
        <v>311991</v>
      </c>
      <c r="G57" s="79">
        <v>430284</v>
      </c>
      <c r="H57" s="80">
        <v>6000</v>
      </c>
      <c r="I57" s="79">
        <v>207574</v>
      </c>
      <c r="J57" s="81">
        <v>207574</v>
      </c>
      <c r="K57" s="79">
        <v>155877</v>
      </c>
      <c r="L57" s="79">
        <v>135077</v>
      </c>
      <c r="M57" s="79">
        <v>130876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1700</v>
      </c>
      <c r="G59" s="100">
        <f t="shared" si="8"/>
        <v>1000</v>
      </c>
      <c r="H59" s="101">
        <f t="shared" si="8"/>
        <v>0</v>
      </c>
      <c r="I59" s="100">
        <f t="shared" si="8"/>
        <v>0</v>
      </c>
      <c r="J59" s="102">
        <f t="shared" si="8"/>
        <v>3571</v>
      </c>
      <c r="K59" s="100">
        <f t="shared" si="8"/>
        <v>18850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1700</v>
      </c>
      <c r="G61" s="93">
        <v>1000</v>
      </c>
      <c r="H61" s="94">
        <v>0</v>
      </c>
      <c r="I61" s="93">
        <v>0</v>
      </c>
      <c r="J61" s="95">
        <v>3571</v>
      </c>
      <c r="K61" s="93">
        <v>18850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400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400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400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510</v>
      </c>
      <c r="F73" s="86">
        <f t="shared" ref="F73:M73" si="12">SUM(F74:F75)</f>
        <v>0</v>
      </c>
      <c r="G73" s="86">
        <f t="shared" si="12"/>
        <v>23</v>
      </c>
      <c r="H73" s="87">
        <f t="shared" si="12"/>
        <v>0</v>
      </c>
      <c r="I73" s="86">
        <f t="shared" si="12"/>
        <v>373</v>
      </c>
      <c r="J73" s="88">
        <f t="shared" si="12"/>
        <v>572</v>
      </c>
      <c r="K73" s="86">
        <f t="shared" si="12"/>
        <v>120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510</v>
      </c>
      <c r="F74" s="79">
        <v>0</v>
      </c>
      <c r="G74" s="79">
        <v>23</v>
      </c>
      <c r="H74" s="80">
        <v>0</v>
      </c>
      <c r="I74" s="79">
        <v>373</v>
      </c>
      <c r="J74" s="81">
        <v>572</v>
      </c>
      <c r="K74" s="79">
        <v>120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888</v>
      </c>
      <c r="F77" s="72">
        <f t="shared" ref="F77:M77" si="13">F78+F81+F84+F85+F86+F87+F88</f>
        <v>1871</v>
      </c>
      <c r="G77" s="72">
        <f t="shared" si="13"/>
        <v>22616</v>
      </c>
      <c r="H77" s="73">
        <f t="shared" si="13"/>
        <v>6735</v>
      </c>
      <c r="I77" s="72">
        <f t="shared" si="13"/>
        <v>20375</v>
      </c>
      <c r="J77" s="74">
        <f t="shared" si="13"/>
        <v>21423</v>
      </c>
      <c r="K77" s="72">
        <f t="shared" si="13"/>
        <v>53804</v>
      </c>
      <c r="L77" s="72">
        <f t="shared" si="13"/>
        <v>56837</v>
      </c>
      <c r="M77" s="72">
        <f t="shared" si="13"/>
        <v>72829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392</v>
      </c>
      <c r="F78" s="100">
        <f t="shared" ref="F78:M78" si="14">SUM(F79:F80)</f>
        <v>475</v>
      </c>
      <c r="G78" s="100">
        <f t="shared" si="14"/>
        <v>15230</v>
      </c>
      <c r="H78" s="101">
        <f t="shared" si="14"/>
        <v>5250</v>
      </c>
      <c r="I78" s="100">
        <f t="shared" si="14"/>
        <v>17488</v>
      </c>
      <c r="J78" s="102">
        <f t="shared" si="14"/>
        <v>17488</v>
      </c>
      <c r="K78" s="100">
        <f t="shared" si="14"/>
        <v>48903</v>
      </c>
      <c r="L78" s="100">
        <f t="shared" si="14"/>
        <v>51644</v>
      </c>
      <c r="M78" s="100">
        <f t="shared" si="14"/>
        <v>67612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392</v>
      </c>
      <c r="F79" s="79">
        <v>475</v>
      </c>
      <c r="G79" s="79">
        <v>15230</v>
      </c>
      <c r="H79" s="80">
        <v>5250</v>
      </c>
      <c r="I79" s="79">
        <v>17488</v>
      </c>
      <c r="J79" s="81">
        <v>17488</v>
      </c>
      <c r="K79" s="79">
        <v>48903</v>
      </c>
      <c r="L79" s="79">
        <v>51644</v>
      </c>
      <c r="M79" s="79">
        <v>67612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496</v>
      </c>
      <c r="F81" s="86">
        <f t="shared" ref="F81:M81" si="15">SUM(F82:F83)</f>
        <v>1396</v>
      </c>
      <c r="G81" s="86">
        <f t="shared" si="15"/>
        <v>7386</v>
      </c>
      <c r="H81" s="87">
        <f t="shared" si="15"/>
        <v>1485</v>
      </c>
      <c r="I81" s="86">
        <f t="shared" si="15"/>
        <v>2719</v>
      </c>
      <c r="J81" s="88">
        <f t="shared" si="15"/>
        <v>3747</v>
      </c>
      <c r="K81" s="86">
        <f t="shared" si="15"/>
        <v>4701</v>
      </c>
      <c r="L81" s="86">
        <f t="shared" si="15"/>
        <v>5193</v>
      </c>
      <c r="M81" s="86">
        <f t="shared" si="15"/>
        <v>5217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496</v>
      </c>
      <c r="F83" s="93">
        <v>1396</v>
      </c>
      <c r="G83" s="93">
        <v>7386</v>
      </c>
      <c r="H83" s="94">
        <v>1485</v>
      </c>
      <c r="I83" s="93">
        <v>2719</v>
      </c>
      <c r="J83" s="95">
        <v>3747</v>
      </c>
      <c r="K83" s="93">
        <v>4701</v>
      </c>
      <c r="L83" s="93">
        <v>5193</v>
      </c>
      <c r="M83" s="93">
        <v>5217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168</v>
      </c>
      <c r="J88" s="88">
        <v>188</v>
      </c>
      <c r="K88" s="86">
        <v>200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105</v>
      </c>
      <c r="F90" s="72">
        <v>0</v>
      </c>
      <c r="G90" s="72">
        <v>7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476780</v>
      </c>
      <c r="F92" s="46">
        <f t="shared" ref="F92:M92" si="16">F4+F51+F77+F90</f>
        <v>451194</v>
      </c>
      <c r="G92" s="46">
        <f t="shared" si="16"/>
        <v>614226</v>
      </c>
      <c r="H92" s="47">
        <f t="shared" si="16"/>
        <v>581377</v>
      </c>
      <c r="I92" s="46">
        <f t="shared" si="16"/>
        <v>420719</v>
      </c>
      <c r="J92" s="48">
        <f t="shared" si="16"/>
        <v>420719</v>
      </c>
      <c r="K92" s="46">
        <f t="shared" si="16"/>
        <v>525621</v>
      </c>
      <c r="L92" s="46">
        <f t="shared" si="16"/>
        <v>506432</v>
      </c>
      <c r="M92" s="46">
        <f t="shared" si="16"/>
        <v>536742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>
      <selection activeCell="E19" sqref="E19"/>
    </sheetView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178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124</v>
      </c>
      <c r="F3" s="17" t="s">
        <v>123</v>
      </c>
      <c r="G3" s="17" t="s">
        <v>122</v>
      </c>
      <c r="H3" s="173" t="s">
        <v>162</v>
      </c>
      <c r="I3" s="174"/>
      <c r="J3" s="175"/>
      <c r="K3" s="17" t="s">
        <v>163</v>
      </c>
      <c r="L3" s="17" t="s">
        <v>161</v>
      </c>
      <c r="M3" s="17" t="s">
        <v>160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146465</v>
      </c>
      <c r="F4" s="72">
        <f t="shared" ref="F4:M4" si="0">F5+F8+F47</f>
        <v>206286</v>
      </c>
      <c r="G4" s="72">
        <f t="shared" si="0"/>
        <v>203189</v>
      </c>
      <c r="H4" s="73">
        <f t="shared" si="0"/>
        <v>206437</v>
      </c>
      <c r="I4" s="72">
        <f t="shared" si="0"/>
        <v>261227</v>
      </c>
      <c r="J4" s="74">
        <f t="shared" si="0"/>
        <v>261227</v>
      </c>
      <c r="K4" s="72">
        <f t="shared" si="0"/>
        <v>282539</v>
      </c>
      <c r="L4" s="72">
        <f t="shared" si="0"/>
        <v>294152</v>
      </c>
      <c r="M4" s="72">
        <f t="shared" si="0"/>
        <v>307453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90496</v>
      </c>
      <c r="F5" s="100">
        <f t="shared" ref="F5:M5" si="1">SUM(F6:F7)</f>
        <v>105929</v>
      </c>
      <c r="G5" s="100">
        <f t="shared" si="1"/>
        <v>124451</v>
      </c>
      <c r="H5" s="101">
        <f t="shared" si="1"/>
        <v>130354</v>
      </c>
      <c r="I5" s="100">
        <f t="shared" si="1"/>
        <v>149500</v>
      </c>
      <c r="J5" s="102">
        <f t="shared" si="1"/>
        <v>144036</v>
      </c>
      <c r="K5" s="100">
        <f t="shared" si="1"/>
        <v>168767</v>
      </c>
      <c r="L5" s="100">
        <f t="shared" si="1"/>
        <v>186342</v>
      </c>
      <c r="M5" s="100">
        <f t="shared" si="1"/>
        <v>197720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83309</v>
      </c>
      <c r="F6" s="79">
        <v>97336</v>
      </c>
      <c r="G6" s="79">
        <v>114504</v>
      </c>
      <c r="H6" s="80">
        <v>118401</v>
      </c>
      <c r="I6" s="79">
        <v>137127</v>
      </c>
      <c r="J6" s="81">
        <v>132142</v>
      </c>
      <c r="K6" s="79">
        <v>154323</v>
      </c>
      <c r="L6" s="79">
        <v>170039</v>
      </c>
      <c r="M6" s="79">
        <v>174071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7187</v>
      </c>
      <c r="F7" s="93">
        <v>8593</v>
      </c>
      <c r="G7" s="93">
        <v>9947</v>
      </c>
      <c r="H7" s="94">
        <v>11953</v>
      </c>
      <c r="I7" s="93">
        <v>12373</v>
      </c>
      <c r="J7" s="95">
        <v>11894</v>
      </c>
      <c r="K7" s="93">
        <v>14444</v>
      </c>
      <c r="L7" s="93">
        <v>16303</v>
      </c>
      <c r="M7" s="93">
        <v>23649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55969</v>
      </c>
      <c r="F8" s="100">
        <f t="shared" ref="F8:M8" si="2">SUM(F9:F46)</f>
        <v>100357</v>
      </c>
      <c r="G8" s="100">
        <f t="shared" si="2"/>
        <v>78738</v>
      </c>
      <c r="H8" s="101">
        <f t="shared" si="2"/>
        <v>76083</v>
      </c>
      <c r="I8" s="100">
        <f t="shared" si="2"/>
        <v>111727</v>
      </c>
      <c r="J8" s="102">
        <f t="shared" si="2"/>
        <v>117191</v>
      </c>
      <c r="K8" s="100">
        <f t="shared" si="2"/>
        <v>113772</v>
      </c>
      <c r="L8" s="100">
        <f t="shared" si="2"/>
        <v>107810</v>
      </c>
      <c r="M8" s="100">
        <f t="shared" si="2"/>
        <v>109733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36</v>
      </c>
      <c r="F9" s="79">
        <v>1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29</v>
      </c>
      <c r="F10" s="86">
        <v>1687</v>
      </c>
      <c r="G10" s="86">
        <v>358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222</v>
      </c>
      <c r="F11" s="86">
        <v>505</v>
      </c>
      <c r="G11" s="86">
        <v>1718</v>
      </c>
      <c r="H11" s="87">
        <v>1199</v>
      </c>
      <c r="I11" s="86">
        <v>2108</v>
      </c>
      <c r="J11" s="88">
        <v>1832</v>
      </c>
      <c r="K11" s="86">
        <v>1170</v>
      </c>
      <c r="L11" s="86">
        <v>481</v>
      </c>
      <c r="M11" s="86">
        <v>523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821</v>
      </c>
      <c r="F14" s="86">
        <v>954</v>
      </c>
      <c r="G14" s="86">
        <v>1776</v>
      </c>
      <c r="H14" s="87">
        <v>1717</v>
      </c>
      <c r="I14" s="86">
        <v>2672</v>
      </c>
      <c r="J14" s="88">
        <v>3251</v>
      </c>
      <c r="K14" s="86">
        <v>5250</v>
      </c>
      <c r="L14" s="86">
        <v>5330</v>
      </c>
      <c r="M14" s="86">
        <v>5413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1285</v>
      </c>
      <c r="F15" s="86">
        <v>1416</v>
      </c>
      <c r="G15" s="86">
        <v>2140</v>
      </c>
      <c r="H15" s="87">
        <v>1791</v>
      </c>
      <c r="I15" s="86">
        <v>1908</v>
      </c>
      <c r="J15" s="88">
        <v>1977</v>
      </c>
      <c r="K15" s="86">
        <v>2788</v>
      </c>
      <c r="L15" s="86">
        <v>2861</v>
      </c>
      <c r="M15" s="86">
        <v>3016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38</v>
      </c>
      <c r="F16" s="86">
        <v>30</v>
      </c>
      <c r="G16" s="86">
        <v>1254</v>
      </c>
      <c r="H16" s="87">
        <v>1150</v>
      </c>
      <c r="I16" s="86">
        <v>904</v>
      </c>
      <c r="J16" s="88">
        <v>904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4155</v>
      </c>
      <c r="F17" s="86">
        <v>15936</v>
      </c>
      <c r="G17" s="86">
        <v>1489</v>
      </c>
      <c r="H17" s="87">
        <v>15420</v>
      </c>
      <c r="I17" s="86">
        <v>18520</v>
      </c>
      <c r="J17" s="88">
        <v>18659</v>
      </c>
      <c r="K17" s="86">
        <v>16564</v>
      </c>
      <c r="L17" s="86">
        <v>12866</v>
      </c>
      <c r="M17" s="86">
        <v>11024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308</v>
      </c>
      <c r="H18" s="87">
        <v>500</v>
      </c>
      <c r="I18" s="86">
        <v>195</v>
      </c>
      <c r="J18" s="88">
        <v>195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680</v>
      </c>
      <c r="F21" s="86">
        <v>1008</v>
      </c>
      <c r="G21" s="86">
        <v>319</v>
      </c>
      <c r="H21" s="87">
        <v>1000</v>
      </c>
      <c r="I21" s="86">
        <v>986</v>
      </c>
      <c r="J21" s="88">
        <v>986</v>
      </c>
      <c r="K21" s="86">
        <v>1000</v>
      </c>
      <c r="L21" s="86">
        <v>1000</v>
      </c>
      <c r="M21" s="86">
        <v>1000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5925</v>
      </c>
      <c r="F22" s="86">
        <v>28208</v>
      </c>
      <c r="G22" s="86">
        <v>13021</v>
      </c>
      <c r="H22" s="87">
        <v>12063</v>
      </c>
      <c r="I22" s="86">
        <v>16378</v>
      </c>
      <c r="J22" s="88">
        <v>16336</v>
      </c>
      <c r="K22" s="86">
        <v>14682</v>
      </c>
      <c r="L22" s="86">
        <v>11740</v>
      </c>
      <c r="M22" s="86">
        <v>13603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160</v>
      </c>
      <c r="F23" s="86">
        <v>213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10</v>
      </c>
      <c r="I24" s="86">
        <v>10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27</v>
      </c>
      <c r="F29" s="86">
        <v>65</v>
      </c>
      <c r="G29" s="86">
        <v>94</v>
      </c>
      <c r="H29" s="87">
        <v>111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29</v>
      </c>
      <c r="F32" s="86">
        <v>23</v>
      </c>
      <c r="G32" s="86">
        <v>46</v>
      </c>
      <c r="H32" s="87">
        <v>3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20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62</v>
      </c>
      <c r="F37" s="86">
        <v>320</v>
      </c>
      <c r="G37" s="86">
        <v>164</v>
      </c>
      <c r="H37" s="87">
        <v>298</v>
      </c>
      <c r="I37" s="86">
        <v>377</v>
      </c>
      <c r="J37" s="88">
        <v>401</v>
      </c>
      <c r="K37" s="86">
        <v>491</v>
      </c>
      <c r="L37" s="86">
        <v>521</v>
      </c>
      <c r="M37" s="86">
        <v>591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377</v>
      </c>
      <c r="F38" s="86">
        <v>649</v>
      </c>
      <c r="G38" s="86">
        <v>704</v>
      </c>
      <c r="H38" s="87">
        <v>916</v>
      </c>
      <c r="I38" s="86">
        <v>799</v>
      </c>
      <c r="J38" s="88">
        <v>804</v>
      </c>
      <c r="K38" s="86">
        <v>1601</v>
      </c>
      <c r="L38" s="86">
        <v>1341</v>
      </c>
      <c r="M38" s="86">
        <v>1388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6143</v>
      </c>
      <c r="F39" s="86">
        <v>6367</v>
      </c>
      <c r="G39" s="86">
        <v>1738</v>
      </c>
      <c r="H39" s="87">
        <v>2669</v>
      </c>
      <c r="I39" s="86">
        <v>2660</v>
      </c>
      <c r="J39" s="88">
        <v>2170</v>
      </c>
      <c r="K39" s="86">
        <v>2725</v>
      </c>
      <c r="L39" s="86">
        <v>2973</v>
      </c>
      <c r="M39" s="86">
        <v>3178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1833</v>
      </c>
      <c r="F40" s="86">
        <v>2742</v>
      </c>
      <c r="G40" s="86">
        <v>119</v>
      </c>
      <c r="H40" s="87">
        <v>200</v>
      </c>
      <c r="I40" s="86">
        <v>23</v>
      </c>
      <c r="J40" s="88">
        <v>23</v>
      </c>
      <c r="K40" s="86">
        <v>33</v>
      </c>
      <c r="L40" s="86">
        <v>33</v>
      </c>
      <c r="M40" s="86">
        <v>33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10071</v>
      </c>
      <c r="F42" s="86">
        <v>15431</v>
      </c>
      <c r="G42" s="86">
        <v>21917</v>
      </c>
      <c r="H42" s="87">
        <v>19199</v>
      </c>
      <c r="I42" s="86">
        <v>24619</v>
      </c>
      <c r="J42" s="88">
        <v>30748</v>
      </c>
      <c r="K42" s="86">
        <v>29366</v>
      </c>
      <c r="L42" s="86">
        <v>30549</v>
      </c>
      <c r="M42" s="86">
        <v>31836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23934</v>
      </c>
      <c r="F44" s="86">
        <v>23975</v>
      </c>
      <c r="G44" s="86">
        <v>30834</v>
      </c>
      <c r="H44" s="87">
        <v>17697</v>
      </c>
      <c r="I44" s="86">
        <v>38807</v>
      </c>
      <c r="J44" s="88">
        <v>38441</v>
      </c>
      <c r="K44" s="86">
        <v>38082</v>
      </c>
      <c r="L44" s="86">
        <v>38094</v>
      </c>
      <c r="M44" s="86">
        <v>38106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142</v>
      </c>
      <c r="F45" s="86">
        <v>827</v>
      </c>
      <c r="G45" s="86">
        <v>561</v>
      </c>
      <c r="H45" s="87">
        <v>120</v>
      </c>
      <c r="I45" s="86">
        <v>761</v>
      </c>
      <c r="J45" s="88">
        <v>461</v>
      </c>
      <c r="K45" s="86">
        <v>20</v>
      </c>
      <c r="L45" s="86">
        <v>21</v>
      </c>
      <c r="M45" s="86">
        <v>22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178</v>
      </c>
      <c r="H46" s="94">
        <v>0</v>
      </c>
      <c r="I46" s="93">
        <v>0</v>
      </c>
      <c r="J46" s="95">
        <v>3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782</v>
      </c>
      <c r="F51" s="72">
        <f t="shared" ref="F51:M51" si="4">F52+F59+F62+F63+F64+F72+F73</f>
        <v>5674</v>
      </c>
      <c r="G51" s="72">
        <f t="shared" si="4"/>
        <v>1039</v>
      </c>
      <c r="H51" s="73">
        <f t="shared" si="4"/>
        <v>360</v>
      </c>
      <c r="I51" s="72">
        <f t="shared" si="4"/>
        <v>1294</v>
      </c>
      <c r="J51" s="74">
        <f t="shared" si="4"/>
        <v>1294</v>
      </c>
      <c r="K51" s="72">
        <f t="shared" si="4"/>
        <v>200</v>
      </c>
      <c r="L51" s="72">
        <f t="shared" si="4"/>
        <v>550</v>
      </c>
      <c r="M51" s="72">
        <f t="shared" si="4"/>
        <v>1200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5250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5250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5250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100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782</v>
      </c>
      <c r="F73" s="86">
        <f t="shared" ref="F73:M73" si="12">SUM(F74:F75)</f>
        <v>424</v>
      </c>
      <c r="G73" s="86">
        <f t="shared" si="12"/>
        <v>939</v>
      </c>
      <c r="H73" s="87">
        <f t="shared" si="12"/>
        <v>360</v>
      </c>
      <c r="I73" s="86">
        <f t="shared" si="12"/>
        <v>1294</v>
      </c>
      <c r="J73" s="88">
        <f t="shared" si="12"/>
        <v>1294</v>
      </c>
      <c r="K73" s="86">
        <f t="shared" si="12"/>
        <v>200</v>
      </c>
      <c r="L73" s="86">
        <f t="shared" si="12"/>
        <v>550</v>
      </c>
      <c r="M73" s="86">
        <f t="shared" si="12"/>
        <v>1200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782</v>
      </c>
      <c r="F74" s="79">
        <v>424</v>
      </c>
      <c r="G74" s="79">
        <v>939</v>
      </c>
      <c r="H74" s="80">
        <v>360</v>
      </c>
      <c r="I74" s="79">
        <v>1294</v>
      </c>
      <c r="J74" s="81">
        <v>1294</v>
      </c>
      <c r="K74" s="79">
        <v>200</v>
      </c>
      <c r="L74" s="79">
        <v>550</v>
      </c>
      <c r="M74" s="79">
        <v>1200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12241</v>
      </c>
      <c r="F77" s="72">
        <f t="shared" ref="F77:M77" si="13">F78+F81+F84+F85+F86+F87+F88</f>
        <v>27114</v>
      </c>
      <c r="G77" s="72">
        <f t="shared" si="13"/>
        <v>15910</v>
      </c>
      <c r="H77" s="73">
        <f t="shared" si="13"/>
        <v>20410</v>
      </c>
      <c r="I77" s="72">
        <f t="shared" si="13"/>
        <v>28377</v>
      </c>
      <c r="J77" s="74">
        <f t="shared" si="13"/>
        <v>28377</v>
      </c>
      <c r="K77" s="72">
        <f t="shared" si="13"/>
        <v>12920</v>
      </c>
      <c r="L77" s="72">
        <f t="shared" si="13"/>
        <v>12675</v>
      </c>
      <c r="M77" s="72">
        <f t="shared" si="13"/>
        <v>14607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11593</v>
      </c>
      <c r="F78" s="100">
        <f t="shared" ref="F78:M78" si="14">SUM(F79:F80)</f>
        <v>22150</v>
      </c>
      <c r="G78" s="100">
        <f t="shared" si="14"/>
        <v>8995</v>
      </c>
      <c r="H78" s="101">
        <f t="shared" si="14"/>
        <v>15000</v>
      </c>
      <c r="I78" s="100">
        <f t="shared" si="14"/>
        <v>19000</v>
      </c>
      <c r="J78" s="102">
        <f t="shared" si="14"/>
        <v>19000</v>
      </c>
      <c r="K78" s="100">
        <f t="shared" si="14"/>
        <v>7000</v>
      </c>
      <c r="L78" s="100">
        <f t="shared" si="14"/>
        <v>9000</v>
      </c>
      <c r="M78" s="100">
        <f t="shared" si="14"/>
        <v>11000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11593</v>
      </c>
      <c r="F79" s="79">
        <v>22150</v>
      </c>
      <c r="G79" s="79">
        <v>8995</v>
      </c>
      <c r="H79" s="80">
        <v>15000</v>
      </c>
      <c r="I79" s="79">
        <v>19000</v>
      </c>
      <c r="J79" s="81">
        <v>19000</v>
      </c>
      <c r="K79" s="79">
        <v>7000</v>
      </c>
      <c r="L79" s="79">
        <v>9000</v>
      </c>
      <c r="M79" s="79">
        <v>11000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648</v>
      </c>
      <c r="F81" s="86">
        <f t="shared" ref="F81:M81" si="15">SUM(F82:F83)</f>
        <v>4964</v>
      </c>
      <c r="G81" s="86">
        <f t="shared" si="15"/>
        <v>2867</v>
      </c>
      <c r="H81" s="87">
        <f t="shared" si="15"/>
        <v>5410</v>
      </c>
      <c r="I81" s="86">
        <f t="shared" si="15"/>
        <v>5956</v>
      </c>
      <c r="J81" s="88">
        <f t="shared" si="15"/>
        <v>5956</v>
      </c>
      <c r="K81" s="86">
        <f t="shared" si="15"/>
        <v>3420</v>
      </c>
      <c r="L81" s="86">
        <f t="shared" si="15"/>
        <v>1175</v>
      </c>
      <c r="M81" s="86">
        <f t="shared" si="15"/>
        <v>1107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648</v>
      </c>
      <c r="F83" s="93">
        <v>4964</v>
      </c>
      <c r="G83" s="93">
        <v>2867</v>
      </c>
      <c r="H83" s="94">
        <v>5410</v>
      </c>
      <c r="I83" s="93">
        <v>5956</v>
      </c>
      <c r="J83" s="95">
        <v>5956</v>
      </c>
      <c r="K83" s="93">
        <v>3420</v>
      </c>
      <c r="L83" s="93">
        <v>1175</v>
      </c>
      <c r="M83" s="93">
        <v>1107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4048</v>
      </c>
      <c r="H88" s="87">
        <v>0</v>
      </c>
      <c r="I88" s="86">
        <v>3421</v>
      </c>
      <c r="J88" s="88">
        <v>3421</v>
      </c>
      <c r="K88" s="86">
        <v>2500</v>
      </c>
      <c r="L88" s="86">
        <v>2500</v>
      </c>
      <c r="M88" s="86">
        <v>2500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46</v>
      </c>
      <c r="F90" s="72">
        <v>66</v>
      </c>
      <c r="G90" s="72">
        <v>48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159534</v>
      </c>
      <c r="F92" s="46">
        <f t="shared" ref="F92:M92" si="16">F4+F51+F77+F90</f>
        <v>239140</v>
      </c>
      <c r="G92" s="46">
        <f t="shared" si="16"/>
        <v>220186</v>
      </c>
      <c r="H92" s="47">
        <f t="shared" si="16"/>
        <v>227207</v>
      </c>
      <c r="I92" s="46">
        <f t="shared" si="16"/>
        <v>290898</v>
      </c>
      <c r="J92" s="48">
        <f t="shared" si="16"/>
        <v>290898</v>
      </c>
      <c r="K92" s="46">
        <f t="shared" si="16"/>
        <v>295659</v>
      </c>
      <c r="L92" s="46">
        <f t="shared" si="16"/>
        <v>307377</v>
      </c>
      <c r="M92" s="46">
        <f t="shared" si="16"/>
        <v>323260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165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162</v>
      </c>
      <c r="G3" s="174"/>
      <c r="H3" s="175"/>
      <c r="I3" s="17" t="s">
        <v>163</v>
      </c>
      <c r="J3" s="17" t="s">
        <v>161</v>
      </c>
      <c r="K3" s="17" t="s">
        <v>160</v>
      </c>
      <c r="Z3" s="54" t="s">
        <v>32</v>
      </c>
    </row>
    <row r="4" spans="1:27" s="14" customFormat="1" ht="12.75" customHeight="1" x14ac:dyDescent="0.25">
      <c r="A4" s="25"/>
      <c r="B4" s="55" t="s">
        <v>141</v>
      </c>
      <c r="C4" s="33">
        <v>182707</v>
      </c>
      <c r="D4" s="33">
        <v>249299</v>
      </c>
      <c r="E4" s="33">
        <v>298049</v>
      </c>
      <c r="F4" s="27">
        <v>245922</v>
      </c>
      <c r="G4" s="28">
        <v>305081</v>
      </c>
      <c r="H4" s="29">
        <v>305081</v>
      </c>
      <c r="I4" s="33">
        <v>318005</v>
      </c>
      <c r="J4" s="33">
        <v>330889</v>
      </c>
      <c r="K4" s="33">
        <v>345095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128</v>
      </c>
      <c r="C5" s="33">
        <v>183568</v>
      </c>
      <c r="D5" s="33">
        <v>166716</v>
      </c>
      <c r="E5" s="33">
        <v>182089</v>
      </c>
      <c r="F5" s="32">
        <v>193190</v>
      </c>
      <c r="G5" s="33">
        <v>229644</v>
      </c>
      <c r="H5" s="34">
        <v>229644</v>
      </c>
      <c r="I5" s="33">
        <v>208791</v>
      </c>
      <c r="J5" s="33">
        <v>217971</v>
      </c>
      <c r="K5" s="33">
        <v>230510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129</v>
      </c>
      <c r="C6" s="33">
        <v>476780</v>
      </c>
      <c r="D6" s="33">
        <v>451194</v>
      </c>
      <c r="E6" s="33">
        <v>614226</v>
      </c>
      <c r="F6" s="32">
        <v>581377</v>
      </c>
      <c r="G6" s="33">
        <v>420719</v>
      </c>
      <c r="H6" s="34">
        <v>420719</v>
      </c>
      <c r="I6" s="33">
        <v>525621</v>
      </c>
      <c r="J6" s="33">
        <v>506432</v>
      </c>
      <c r="K6" s="33">
        <v>536742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130</v>
      </c>
      <c r="C7" s="33">
        <v>159534</v>
      </c>
      <c r="D7" s="33">
        <v>239140</v>
      </c>
      <c r="E7" s="33">
        <v>220186</v>
      </c>
      <c r="F7" s="32">
        <v>227207</v>
      </c>
      <c r="G7" s="33">
        <v>290898</v>
      </c>
      <c r="H7" s="34">
        <v>290898</v>
      </c>
      <c r="I7" s="33">
        <v>295659</v>
      </c>
      <c r="J7" s="33">
        <v>307377</v>
      </c>
      <c r="K7" s="33">
        <v>323260</v>
      </c>
      <c r="Z7" s="53">
        <f t="shared" si="0"/>
        <v>1</v>
      </c>
      <c r="AA7" s="30">
        <v>1</v>
      </c>
    </row>
    <row r="8" spans="1:27" s="14" customFormat="1" ht="12.75" hidden="1" customHeight="1" x14ac:dyDescent="0.25">
      <c r="A8" s="25"/>
      <c r="B8" s="56" t="s">
        <v>131</v>
      </c>
      <c r="C8" s="33">
        <v>0</v>
      </c>
      <c r="D8" s="33">
        <v>0</v>
      </c>
      <c r="E8" s="33">
        <v>0</v>
      </c>
      <c r="F8" s="32">
        <v>0</v>
      </c>
      <c r="G8" s="33">
        <v>0</v>
      </c>
      <c r="H8" s="34">
        <v>0</v>
      </c>
      <c r="I8" s="33">
        <v>0</v>
      </c>
      <c r="J8" s="33">
        <v>0</v>
      </c>
      <c r="K8" s="33">
        <v>0</v>
      </c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132</v>
      </c>
      <c r="C9" s="33">
        <v>0</v>
      </c>
      <c r="D9" s="33">
        <v>0</v>
      </c>
      <c r="E9" s="33">
        <v>0</v>
      </c>
      <c r="F9" s="32">
        <v>0</v>
      </c>
      <c r="G9" s="33">
        <v>0</v>
      </c>
      <c r="H9" s="34">
        <v>0</v>
      </c>
      <c r="I9" s="33">
        <v>0</v>
      </c>
      <c r="J9" s="33">
        <v>0</v>
      </c>
      <c r="K9" s="33">
        <v>0</v>
      </c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133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134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135</v>
      </c>
      <c r="C12" s="33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136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137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138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139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140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127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1002589</v>
      </c>
      <c r="D19" s="46">
        <f t="shared" ref="D19:K19" si="1">SUM(D4:D18)</f>
        <v>1106349</v>
      </c>
      <c r="E19" s="46">
        <f t="shared" si="1"/>
        <v>1314550</v>
      </c>
      <c r="F19" s="47">
        <f t="shared" si="1"/>
        <v>1247696</v>
      </c>
      <c r="G19" s="46">
        <f t="shared" si="1"/>
        <v>1246342</v>
      </c>
      <c r="H19" s="48">
        <f t="shared" si="1"/>
        <v>1246342</v>
      </c>
      <c r="I19" s="46">
        <f t="shared" si="1"/>
        <v>1348076</v>
      </c>
      <c r="J19" s="46">
        <f t="shared" si="1"/>
        <v>1362669</v>
      </c>
      <c r="K19" s="46">
        <f t="shared" si="1"/>
        <v>1435607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162</v>
      </c>
      <c r="G3" s="174"/>
      <c r="H3" s="175"/>
      <c r="I3" s="17" t="s">
        <v>163</v>
      </c>
      <c r="J3" s="17" t="s">
        <v>161</v>
      </c>
      <c r="K3" s="17" t="s">
        <v>160</v>
      </c>
    </row>
    <row r="4" spans="1:27" s="23" customFormat="1" ht="12.75" customHeight="1" x14ac:dyDescent="0.25">
      <c r="A4" s="18"/>
      <c r="B4" s="19" t="s">
        <v>6</v>
      </c>
      <c r="C4" s="20">
        <f>SUM(C5:C7)</f>
        <v>586678</v>
      </c>
      <c r="D4" s="20">
        <f t="shared" ref="D4:K4" si="0">SUM(D5:D7)</f>
        <v>712234</v>
      </c>
      <c r="E4" s="20">
        <f t="shared" si="0"/>
        <v>799663</v>
      </c>
      <c r="F4" s="21">
        <f t="shared" si="0"/>
        <v>1205926</v>
      </c>
      <c r="G4" s="20">
        <f t="shared" si="0"/>
        <v>966792</v>
      </c>
      <c r="H4" s="22">
        <f t="shared" si="0"/>
        <v>961855</v>
      </c>
      <c r="I4" s="20">
        <f t="shared" si="0"/>
        <v>1087152</v>
      </c>
      <c r="J4" s="20">
        <f t="shared" si="0"/>
        <v>1148529</v>
      </c>
      <c r="K4" s="20">
        <f t="shared" si="0"/>
        <v>1206289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293722</v>
      </c>
      <c r="D5" s="28">
        <v>343521</v>
      </c>
      <c r="E5" s="28">
        <v>411741</v>
      </c>
      <c r="F5" s="27">
        <v>478510</v>
      </c>
      <c r="G5" s="28">
        <v>531485</v>
      </c>
      <c r="H5" s="29">
        <v>523624</v>
      </c>
      <c r="I5" s="28">
        <v>600466</v>
      </c>
      <c r="J5" s="28">
        <v>666637</v>
      </c>
      <c r="K5" s="29">
        <v>713983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292956</v>
      </c>
      <c r="D6" s="33">
        <v>368713</v>
      </c>
      <c r="E6" s="33">
        <v>387922</v>
      </c>
      <c r="F6" s="32">
        <v>727416</v>
      </c>
      <c r="G6" s="33">
        <v>435307</v>
      </c>
      <c r="H6" s="34">
        <v>438231</v>
      </c>
      <c r="I6" s="33">
        <v>486686</v>
      </c>
      <c r="J6" s="33">
        <v>481892</v>
      </c>
      <c r="K6" s="34">
        <v>492306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398590</v>
      </c>
      <c r="D8" s="20">
        <f t="shared" ref="D8:K8" si="1">SUM(D9:D15)</f>
        <v>357371</v>
      </c>
      <c r="E8" s="20">
        <f t="shared" si="1"/>
        <v>456986</v>
      </c>
      <c r="F8" s="21">
        <f t="shared" si="1"/>
        <v>10462</v>
      </c>
      <c r="G8" s="20">
        <f t="shared" si="1"/>
        <v>221915</v>
      </c>
      <c r="H8" s="22">
        <f t="shared" si="1"/>
        <v>225804</v>
      </c>
      <c r="I8" s="20">
        <f t="shared" si="1"/>
        <v>180112</v>
      </c>
      <c r="J8" s="20">
        <f t="shared" si="1"/>
        <v>140511</v>
      </c>
      <c r="K8" s="20">
        <f t="shared" si="1"/>
        <v>137553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394926</v>
      </c>
      <c r="D9" s="28">
        <v>348281</v>
      </c>
      <c r="E9" s="28">
        <v>444587</v>
      </c>
      <c r="F9" s="27">
        <v>6251</v>
      </c>
      <c r="G9" s="28">
        <v>210825</v>
      </c>
      <c r="H9" s="29">
        <v>210825</v>
      </c>
      <c r="I9" s="28">
        <v>156057</v>
      </c>
      <c r="J9" s="28">
        <v>135277</v>
      </c>
      <c r="K9" s="29">
        <v>131077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1700</v>
      </c>
      <c r="E10" s="33">
        <v>1000</v>
      </c>
      <c r="F10" s="32">
        <v>0</v>
      </c>
      <c r="G10" s="33">
        <v>0</v>
      </c>
      <c r="H10" s="34">
        <v>3571</v>
      </c>
      <c r="I10" s="33">
        <v>20651</v>
      </c>
      <c r="J10" s="33">
        <v>2000</v>
      </c>
      <c r="K10" s="34">
        <v>2142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558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100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3664</v>
      </c>
      <c r="D15" s="36">
        <v>7390</v>
      </c>
      <c r="E15" s="36">
        <v>10741</v>
      </c>
      <c r="F15" s="35">
        <v>4211</v>
      </c>
      <c r="G15" s="36">
        <v>11090</v>
      </c>
      <c r="H15" s="37">
        <v>11408</v>
      </c>
      <c r="I15" s="36">
        <v>3404</v>
      </c>
      <c r="J15" s="36">
        <v>3234</v>
      </c>
      <c r="K15" s="37">
        <v>4334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16456</v>
      </c>
      <c r="D16" s="20">
        <f t="shared" ref="D16:K16" si="2">SUM(D17:D23)</f>
        <v>36569</v>
      </c>
      <c r="E16" s="20">
        <f t="shared" si="2"/>
        <v>57757</v>
      </c>
      <c r="F16" s="21">
        <f t="shared" si="2"/>
        <v>31308</v>
      </c>
      <c r="G16" s="20">
        <f t="shared" si="2"/>
        <v>57635</v>
      </c>
      <c r="H16" s="22">
        <f t="shared" si="2"/>
        <v>58683</v>
      </c>
      <c r="I16" s="20">
        <f t="shared" si="2"/>
        <v>80812</v>
      </c>
      <c r="J16" s="20">
        <f t="shared" si="2"/>
        <v>73629</v>
      </c>
      <c r="K16" s="20">
        <f t="shared" si="2"/>
        <v>91765</v>
      </c>
    </row>
    <row r="17" spans="1:11" s="14" customFormat="1" ht="12.75" customHeight="1" x14ac:dyDescent="0.25">
      <c r="A17" s="25"/>
      <c r="B17" s="26" t="s">
        <v>22</v>
      </c>
      <c r="C17" s="27">
        <v>11985</v>
      </c>
      <c r="D17" s="28">
        <v>22625</v>
      </c>
      <c r="E17" s="28">
        <v>24225</v>
      </c>
      <c r="F17" s="27">
        <v>20250</v>
      </c>
      <c r="G17" s="28">
        <v>36488</v>
      </c>
      <c r="H17" s="29">
        <v>36488</v>
      </c>
      <c r="I17" s="28">
        <v>59903</v>
      </c>
      <c r="J17" s="28">
        <v>60644</v>
      </c>
      <c r="K17" s="29">
        <v>78612</v>
      </c>
    </row>
    <row r="18" spans="1:11" s="14" customFormat="1" ht="12.75" customHeight="1" x14ac:dyDescent="0.25">
      <c r="A18" s="25"/>
      <c r="B18" s="26" t="s">
        <v>23</v>
      </c>
      <c r="C18" s="32">
        <v>4461</v>
      </c>
      <c r="D18" s="33">
        <v>13914</v>
      </c>
      <c r="E18" s="33">
        <v>29188</v>
      </c>
      <c r="F18" s="32">
        <v>11058</v>
      </c>
      <c r="G18" s="33">
        <v>17063</v>
      </c>
      <c r="H18" s="34">
        <v>18082</v>
      </c>
      <c r="I18" s="33">
        <v>18209</v>
      </c>
      <c r="J18" s="33">
        <v>10478</v>
      </c>
      <c r="K18" s="34">
        <v>10653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10</v>
      </c>
      <c r="D23" s="36">
        <v>30</v>
      </c>
      <c r="E23" s="36">
        <v>4344</v>
      </c>
      <c r="F23" s="35">
        <v>0</v>
      </c>
      <c r="G23" s="36">
        <v>4084</v>
      </c>
      <c r="H23" s="37">
        <v>4113</v>
      </c>
      <c r="I23" s="36">
        <v>2700</v>
      </c>
      <c r="J23" s="36">
        <v>2507</v>
      </c>
      <c r="K23" s="37">
        <v>2500</v>
      </c>
    </row>
    <row r="24" spans="1:11" s="14" customFormat="1" ht="12.75" customHeight="1" x14ac:dyDescent="0.25">
      <c r="A24" s="25"/>
      <c r="B24" s="39" t="s">
        <v>29</v>
      </c>
      <c r="C24" s="20">
        <v>865</v>
      </c>
      <c r="D24" s="20">
        <v>175</v>
      </c>
      <c r="E24" s="20">
        <v>144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1002589</v>
      </c>
      <c r="D26" s="46">
        <f t="shared" ref="D26:K26" si="3">+D4+D8+D16+D24</f>
        <v>1106349</v>
      </c>
      <c r="E26" s="46">
        <f t="shared" si="3"/>
        <v>1314550</v>
      </c>
      <c r="F26" s="47">
        <f t="shared" si="3"/>
        <v>1247696</v>
      </c>
      <c r="G26" s="46">
        <f t="shared" si="3"/>
        <v>1246342</v>
      </c>
      <c r="H26" s="48">
        <f t="shared" si="3"/>
        <v>1246342</v>
      </c>
      <c r="I26" s="46">
        <f t="shared" si="3"/>
        <v>1348076</v>
      </c>
      <c r="J26" s="46">
        <f t="shared" si="3"/>
        <v>1362669</v>
      </c>
      <c r="K26" s="46">
        <f t="shared" si="3"/>
        <v>1435607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162</v>
      </c>
      <c r="G3" s="174"/>
      <c r="H3" s="175"/>
      <c r="I3" s="17" t="s">
        <v>163</v>
      </c>
      <c r="J3" s="17" t="s">
        <v>161</v>
      </c>
      <c r="K3" s="17" t="s">
        <v>160</v>
      </c>
      <c r="Z3" s="54" t="s">
        <v>32</v>
      </c>
    </row>
    <row r="4" spans="1:27" s="14" customFormat="1" ht="12.75" customHeight="1" x14ac:dyDescent="0.25">
      <c r="A4" s="25"/>
      <c r="B4" s="56" t="s">
        <v>142</v>
      </c>
      <c r="C4" s="33">
        <v>20545</v>
      </c>
      <c r="D4" s="33">
        <v>17232</v>
      </c>
      <c r="E4" s="33">
        <v>18001</v>
      </c>
      <c r="F4" s="27">
        <v>22556</v>
      </c>
      <c r="G4" s="28">
        <v>22025</v>
      </c>
      <c r="H4" s="29">
        <v>22025</v>
      </c>
      <c r="I4" s="33">
        <v>23802</v>
      </c>
      <c r="J4" s="33">
        <v>26396</v>
      </c>
      <c r="K4" s="33">
        <v>28299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143</v>
      </c>
      <c r="C5" s="33">
        <v>162162</v>
      </c>
      <c r="D5" s="33">
        <v>232067</v>
      </c>
      <c r="E5" s="33">
        <v>280048</v>
      </c>
      <c r="F5" s="32">
        <v>223366</v>
      </c>
      <c r="G5" s="33">
        <v>283056</v>
      </c>
      <c r="H5" s="34">
        <v>283056</v>
      </c>
      <c r="I5" s="33">
        <v>294203</v>
      </c>
      <c r="J5" s="33">
        <v>304493</v>
      </c>
      <c r="K5" s="33">
        <v>316796</v>
      </c>
      <c r="Z5" s="53">
        <f t="shared" si="0"/>
        <v>1</v>
      </c>
      <c r="AA5" s="30">
        <v>3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182707</v>
      </c>
      <c r="D19" s="46">
        <f t="shared" ref="D19:K19" si="1">SUM(D4:D18)</f>
        <v>249299</v>
      </c>
      <c r="E19" s="46">
        <f t="shared" si="1"/>
        <v>298049</v>
      </c>
      <c r="F19" s="47">
        <f t="shared" si="1"/>
        <v>245922</v>
      </c>
      <c r="G19" s="46">
        <f t="shared" si="1"/>
        <v>305081</v>
      </c>
      <c r="H19" s="48">
        <f t="shared" si="1"/>
        <v>305081</v>
      </c>
      <c r="I19" s="46">
        <f t="shared" si="1"/>
        <v>318005</v>
      </c>
      <c r="J19" s="46">
        <f t="shared" si="1"/>
        <v>330889</v>
      </c>
      <c r="K19" s="46">
        <f t="shared" si="1"/>
        <v>345095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168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162</v>
      </c>
      <c r="G3" s="174"/>
      <c r="H3" s="175"/>
      <c r="I3" s="17" t="s">
        <v>163</v>
      </c>
      <c r="J3" s="17" t="s">
        <v>161</v>
      </c>
      <c r="K3" s="17" t="s">
        <v>160</v>
      </c>
    </row>
    <row r="4" spans="1:27" s="23" customFormat="1" ht="12.75" customHeight="1" x14ac:dyDescent="0.25">
      <c r="A4" s="18"/>
      <c r="B4" s="19" t="s">
        <v>6</v>
      </c>
      <c r="C4" s="20">
        <f>SUM(C5:C7)</f>
        <v>177023</v>
      </c>
      <c r="D4" s="20">
        <f t="shared" ref="D4:K4" si="0">SUM(D5:D7)</f>
        <v>235526</v>
      </c>
      <c r="E4" s="20">
        <f t="shared" si="0"/>
        <v>271187</v>
      </c>
      <c r="F4" s="21">
        <f t="shared" si="0"/>
        <v>238922</v>
      </c>
      <c r="G4" s="20">
        <f t="shared" si="0"/>
        <v>288883</v>
      </c>
      <c r="H4" s="22">
        <f t="shared" si="0"/>
        <v>288883</v>
      </c>
      <c r="I4" s="20">
        <f t="shared" si="0"/>
        <v>300224</v>
      </c>
      <c r="J4" s="20">
        <f t="shared" si="0"/>
        <v>322377</v>
      </c>
      <c r="K4" s="20">
        <f t="shared" si="0"/>
        <v>336326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77052</v>
      </c>
      <c r="D5" s="28">
        <v>87367</v>
      </c>
      <c r="E5" s="28">
        <v>117636</v>
      </c>
      <c r="F5" s="27">
        <v>136342</v>
      </c>
      <c r="G5" s="28">
        <v>135966</v>
      </c>
      <c r="H5" s="29">
        <v>134266</v>
      </c>
      <c r="I5" s="28">
        <v>155576</v>
      </c>
      <c r="J5" s="28">
        <v>174270</v>
      </c>
      <c r="K5" s="29">
        <v>186540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99971</v>
      </c>
      <c r="D6" s="33">
        <v>148159</v>
      </c>
      <c r="E6" s="33">
        <v>153551</v>
      </c>
      <c r="F6" s="32">
        <v>102580</v>
      </c>
      <c r="G6" s="33">
        <v>152917</v>
      </c>
      <c r="H6" s="34">
        <v>154617</v>
      </c>
      <c r="I6" s="33">
        <v>144648</v>
      </c>
      <c r="J6" s="33">
        <v>148107</v>
      </c>
      <c r="K6" s="34">
        <v>149786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2029</v>
      </c>
      <c r="D8" s="20">
        <f t="shared" ref="D8:K8" si="1">SUM(D9:D15)</f>
        <v>6658</v>
      </c>
      <c r="E8" s="20">
        <f t="shared" si="1"/>
        <v>8839</v>
      </c>
      <c r="F8" s="21">
        <f t="shared" si="1"/>
        <v>4002</v>
      </c>
      <c r="G8" s="20">
        <f t="shared" si="1"/>
        <v>8984</v>
      </c>
      <c r="H8" s="22">
        <f t="shared" si="1"/>
        <v>8984</v>
      </c>
      <c r="I8" s="20">
        <f t="shared" si="1"/>
        <v>4615</v>
      </c>
      <c r="J8" s="20">
        <f t="shared" si="1"/>
        <v>4734</v>
      </c>
      <c r="K8" s="20">
        <f t="shared" si="1"/>
        <v>4927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113</v>
      </c>
      <c r="D9" s="28">
        <v>120</v>
      </c>
      <c r="E9" s="28">
        <v>143</v>
      </c>
      <c r="F9" s="27">
        <v>251</v>
      </c>
      <c r="G9" s="28">
        <v>251</v>
      </c>
      <c r="H9" s="29">
        <v>251</v>
      </c>
      <c r="I9" s="28">
        <v>180</v>
      </c>
      <c r="J9" s="28">
        <v>200</v>
      </c>
      <c r="K9" s="29">
        <v>201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1801</v>
      </c>
      <c r="J10" s="33">
        <v>2000</v>
      </c>
      <c r="K10" s="34">
        <v>2142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1916</v>
      </c>
      <c r="D15" s="36">
        <v>6538</v>
      </c>
      <c r="E15" s="36">
        <v>8696</v>
      </c>
      <c r="F15" s="35">
        <v>3751</v>
      </c>
      <c r="G15" s="36">
        <v>8733</v>
      </c>
      <c r="H15" s="37">
        <v>8733</v>
      </c>
      <c r="I15" s="36">
        <v>2634</v>
      </c>
      <c r="J15" s="36">
        <v>2534</v>
      </c>
      <c r="K15" s="37">
        <v>2584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2996</v>
      </c>
      <c r="D16" s="20">
        <f t="shared" ref="D16:K16" si="2">SUM(D17:D23)</f>
        <v>7011</v>
      </c>
      <c r="E16" s="20">
        <f t="shared" si="2"/>
        <v>17991</v>
      </c>
      <c r="F16" s="21">
        <f t="shared" si="2"/>
        <v>2998</v>
      </c>
      <c r="G16" s="20">
        <f t="shared" si="2"/>
        <v>7214</v>
      </c>
      <c r="H16" s="22">
        <f t="shared" si="2"/>
        <v>7214</v>
      </c>
      <c r="I16" s="20">
        <f t="shared" si="2"/>
        <v>13166</v>
      </c>
      <c r="J16" s="20">
        <f t="shared" si="2"/>
        <v>3778</v>
      </c>
      <c r="K16" s="20">
        <f t="shared" si="2"/>
        <v>3842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4000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2986</v>
      </c>
      <c r="D18" s="33">
        <v>6981</v>
      </c>
      <c r="E18" s="33">
        <v>17695</v>
      </c>
      <c r="F18" s="32">
        <v>2998</v>
      </c>
      <c r="G18" s="33">
        <v>6719</v>
      </c>
      <c r="H18" s="34">
        <v>6710</v>
      </c>
      <c r="I18" s="33">
        <v>9166</v>
      </c>
      <c r="J18" s="33">
        <v>3771</v>
      </c>
      <c r="K18" s="34">
        <v>3842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10</v>
      </c>
      <c r="D23" s="36">
        <v>30</v>
      </c>
      <c r="E23" s="36">
        <v>296</v>
      </c>
      <c r="F23" s="35">
        <v>0</v>
      </c>
      <c r="G23" s="36">
        <v>495</v>
      </c>
      <c r="H23" s="37">
        <v>504</v>
      </c>
      <c r="I23" s="36">
        <v>0</v>
      </c>
      <c r="J23" s="36">
        <v>7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659</v>
      </c>
      <c r="D24" s="20">
        <v>104</v>
      </c>
      <c r="E24" s="20">
        <v>32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182707</v>
      </c>
      <c r="D26" s="46">
        <f t="shared" ref="D26:K26" si="3">+D4+D8+D16+D24</f>
        <v>249299</v>
      </c>
      <c r="E26" s="46">
        <f t="shared" si="3"/>
        <v>298049</v>
      </c>
      <c r="F26" s="47">
        <f t="shared" si="3"/>
        <v>245922</v>
      </c>
      <c r="G26" s="46">
        <f t="shared" si="3"/>
        <v>305081</v>
      </c>
      <c r="H26" s="48">
        <f t="shared" si="3"/>
        <v>305081</v>
      </c>
      <c r="I26" s="46">
        <f t="shared" si="3"/>
        <v>318005</v>
      </c>
      <c r="J26" s="46">
        <f t="shared" si="3"/>
        <v>330889</v>
      </c>
      <c r="K26" s="46">
        <f t="shared" si="3"/>
        <v>345095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169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162</v>
      </c>
      <c r="G3" s="174"/>
      <c r="H3" s="175"/>
      <c r="I3" s="17" t="s">
        <v>163</v>
      </c>
      <c r="J3" s="17" t="s">
        <v>161</v>
      </c>
      <c r="K3" s="17" t="s">
        <v>160</v>
      </c>
      <c r="Z3" s="54" t="s">
        <v>32</v>
      </c>
    </row>
    <row r="4" spans="1:27" s="14" customFormat="1" ht="12.75" customHeight="1" x14ac:dyDescent="0.25">
      <c r="A4" s="25"/>
      <c r="B4" s="56" t="s">
        <v>144</v>
      </c>
      <c r="C4" s="33">
        <v>80862</v>
      </c>
      <c r="D4" s="33">
        <v>58673</v>
      </c>
      <c r="E4" s="33">
        <v>28551</v>
      </c>
      <c r="F4" s="27">
        <v>34376</v>
      </c>
      <c r="G4" s="28">
        <v>34538</v>
      </c>
      <c r="H4" s="29">
        <v>34538</v>
      </c>
      <c r="I4" s="33">
        <v>33811</v>
      </c>
      <c r="J4" s="33">
        <v>37043</v>
      </c>
      <c r="K4" s="33">
        <v>39135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145</v>
      </c>
      <c r="C5" s="33">
        <v>24395</v>
      </c>
      <c r="D5" s="33">
        <v>16746</v>
      </c>
      <c r="E5" s="33">
        <v>22771</v>
      </c>
      <c r="F5" s="32">
        <v>38662</v>
      </c>
      <c r="G5" s="33">
        <v>40424</v>
      </c>
      <c r="H5" s="34">
        <v>40424</v>
      </c>
      <c r="I5" s="33">
        <v>28977</v>
      </c>
      <c r="J5" s="33">
        <v>30743</v>
      </c>
      <c r="K5" s="33">
        <v>33680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146</v>
      </c>
      <c r="C6" s="33">
        <v>72794</v>
      </c>
      <c r="D6" s="33">
        <v>85684</v>
      </c>
      <c r="E6" s="33">
        <v>114785</v>
      </c>
      <c r="F6" s="32">
        <v>99724</v>
      </c>
      <c r="G6" s="33">
        <v>138557</v>
      </c>
      <c r="H6" s="34">
        <v>138557</v>
      </c>
      <c r="I6" s="33">
        <v>126571</v>
      </c>
      <c r="J6" s="33">
        <v>132577</v>
      </c>
      <c r="K6" s="33">
        <v>139206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147</v>
      </c>
      <c r="C7" s="33">
        <v>618</v>
      </c>
      <c r="D7" s="33">
        <v>1311</v>
      </c>
      <c r="E7" s="33">
        <v>4422</v>
      </c>
      <c r="F7" s="32">
        <v>11750</v>
      </c>
      <c r="G7" s="33">
        <v>4752</v>
      </c>
      <c r="H7" s="34">
        <v>4752</v>
      </c>
      <c r="I7" s="33">
        <v>4990</v>
      </c>
      <c r="J7" s="33">
        <v>5189</v>
      </c>
      <c r="K7" s="33">
        <v>5449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148</v>
      </c>
      <c r="C8" s="33">
        <v>4899</v>
      </c>
      <c r="D8" s="33">
        <v>4302</v>
      </c>
      <c r="E8" s="33">
        <v>11560</v>
      </c>
      <c r="F8" s="32">
        <v>8678</v>
      </c>
      <c r="G8" s="33">
        <v>11373</v>
      </c>
      <c r="H8" s="34">
        <v>11373</v>
      </c>
      <c r="I8" s="33">
        <v>14442</v>
      </c>
      <c r="J8" s="33">
        <v>12419</v>
      </c>
      <c r="K8" s="33">
        <v>13040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183568</v>
      </c>
      <c r="D19" s="46">
        <f t="shared" ref="D19:K19" si="1">SUM(D4:D18)</f>
        <v>166716</v>
      </c>
      <c r="E19" s="46">
        <f t="shared" si="1"/>
        <v>182089</v>
      </c>
      <c r="F19" s="47">
        <f t="shared" si="1"/>
        <v>193190</v>
      </c>
      <c r="G19" s="46">
        <f t="shared" si="1"/>
        <v>229644</v>
      </c>
      <c r="H19" s="48">
        <f t="shared" si="1"/>
        <v>229644</v>
      </c>
      <c r="I19" s="46">
        <f t="shared" si="1"/>
        <v>208791</v>
      </c>
      <c r="J19" s="46">
        <f t="shared" si="1"/>
        <v>217971</v>
      </c>
      <c r="K19" s="46">
        <f t="shared" si="1"/>
        <v>230510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162</v>
      </c>
      <c r="G3" s="174"/>
      <c r="H3" s="175"/>
      <c r="I3" s="17" t="s">
        <v>163</v>
      </c>
      <c r="J3" s="17" t="s">
        <v>161</v>
      </c>
      <c r="K3" s="17" t="s">
        <v>160</v>
      </c>
    </row>
    <row r="4" spans="1:27" s="23" customFormat="1" ht="12.75" customHeight="1" x14ac:dyDescent="0.25">
      <c r="A4" s="18"/>
      <c r="B4" s="19" t="s">
        <v>6</v>
      </c>
      <c r="C4" s="20">
        <f>SUM(C5:C7)</f>
        <v>122583</v>
      </c>
      <c r="D4" s="20">
        <f t="shared" ref="D4:K4" si="0">SUM(D5:D7)</f>
        <v>134790</v>
      </c>
      <c r="E4" s="20">
        <f t="shared" si="0"/>
        <v>165391</v>
      </c>
      <c r="F4" s="21">
        <f t="shared" si="0"/>
        <v>191925</v>
      </c>
      <c r="G4" s="20">
        <f t="shared" si="0"/>
        <v>224285</v>
      </c>
      <c r="H4" s="22">
        <f t="shared" si="0"/>
        <v>224166</v>
      </c>
      <c r="I4" s="20">
        <f t="shared" si="0"/>
        <v>207419</v>
      </c>
      <c r="J4" s="20">
        <f t="shared" si="0"/>
        <v>217482</v>
      </c>
      <c r="K4" s="20">
        <f t="shared" si="0"/>
        <v>229473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86476</v>
      </c>
      <c r="D5" s="28">
        <v>102203</v>
      </c>
      <c r="E5" s="28">
        <v>111694</v>
      </c>
      <c r="F5" s="27">
        <v>124253</v>
      </c>
      <c r="G5" s="28">
        <v>148737</v>
      </c>
      <c r="H5" s="29">
        <v>148618</v>
      </c>
      <c r="I5" s="28">
        <v>157007</v>
      </c>
      <c r="J5" s="28">
        <v>170811</v>
      </c>
      <c r="K5" s="29">
        <v>185053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36107</v>
      </c>
      <c r="D6" s="33">
        <v>32587</v>
      </c>
      <c r="E6" s="33">
        <v>53697</v>
      </c>
      <c r="F6" s="32">
        <v>67672</v>
      </c>
      <c r="G6" s="33">
        <v>75548</v>
      </c>
      <c r="H6" s="34">
        <v>75548</v>
      </c>
      <c r="I6" s="33">
        <v>50412</v>
      </c>
      <c r="J6" s="33">
        <v>46671</v>
      </c>
      <c r="K6" s="34">
        <v>44420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60599</v>
      </c>
      <c r="D8" s="20">
        <f t="shared" ref="D8:K8" si="1">SUM(D9:D15)</f>
        <v>31348</v>
      </c>
      <c r="E8" s="20">
        <f t="shared" si="1"/>
        <v>15401</v>
      </c>
      <c r="F8" s="21">
        <f t="shared" si="1"/>
        <v>100</v>
      </c>
      <c r="G8" s="20">
        <f t="shared" si="1"/>
        <v>3690</v>
      </c>
      <c r="H8" s="22">
        <f t="shared" si="1"/>
        <v>3809</v>
      </c>
      <c r="I8" s="20">
        <f t="shared" si="1"/>
        <v>450</v>
      </c>
      <c r="J8" s="20">
        <f t="shared" si="1"/>
        <v>150</v>
      </c>
      <c r="K8" s="20">
        <f t="shared" si="1"/>
        <v>550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60143</v>
      </c>
      <c r="D9" s="28">
        <v>30920</v>
      </c>
      <c r="E9" s="28">
        <v>14160</v>
      </c>
      <c r="F9" s="27">
        <v>0</v>
      </c>
      <c r="G9" s="28">
        <v>3000</v>
      </c>
      <c r="H9" s="29">
        <v>3000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158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456</v>
      </c>
      <c r="D15" s="36">
        <v>428</v>
      </c>
      <c r="E15" s="36">
        <v>1083</v>
      </c>
      <c r="F15" s="35">
        <v>100</v>
      </c>
      <c r="G15" s="36">
        <v>690</v>
      </c>
      <c r="H15" s="37">
        <v>809</v>
      </c>
      <c r="I15" s="36">
        <v>450</v>
      </c>
      <c r="J15" s="36">
        <v>150</v>
      </c>
      <c r="K15" s="37">
        <v>550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331</v>
      </c>
      <c r="D16" s="20">
        <f t="shared" ref="D16:K16" si="2">SUM(D17:D23)</f>
        <v>573</v>
      </c>
      <c r="E16" s="20">
        <f t="shared" si="2"/>
        <v>1240</v>
      </c>
      <c r="F16" s="21">
        <f t="shared" si="2"/>
        <v>1165</v>
      </c>
      <c r="G16" s="20">
        <f t="shared" si="2"/>
        <v>1669</v>
      </c>
      <c r="H16" s="22">
        <f t="shared" si="2"/>
        <v>1669</v>
      </c>
      <c r="I16" s="20">
        <f t="shared" si="2"/>
        <v>922</v>
      </c>
      <c r="J16" s="20">
        <f t="shared" si="2"/>
        <v>339</v>
      </c>
      <c r="K16" s="20">
        <f t="shared" si="2"/>
        <v>487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331</v>
      </c>
      <c r="D18" s="33">
        <v>573</v>
      </c>
      <c r="E18" s="33">
        <v>1240</v>
      </c>
      <c r="F18" s="32">
        <v>1165</v>
      </c>
      <c r="G18" s="33">
        <v>1669</v>
      </c>
      <c r="H18" s="34">
        <v>1669</v>
      </c>
      <c r="I18" s="33">
        <v>922</v>
      </c>
      <c r="J18" s="33">
        <v>339</v>
      </c>
      <c r="K18" s="34">
        <v>487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55</v>
      </c>
      <c r="D24" s="20">
        <v>5</v>
      </c>
      <c r="E24" s="20">
        <v>57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183568</v>
      </c>
      <c r="D26" s="46">
        <f t="shared" ref="D26:K26" si="3">+D4+D8+D16+D24</f>
        <v>166716</v>
      </c>
      <c r="E26" s="46">
        <f t="shared" si="3"/>
        <v>182089</v>
      </c>
      <c r="F26" s="47">
        <f t="shared" si="3"/>
        <v>193190</v>
      </c>
      <c r="G26" s="46">
        <f t="shared" si="3"/>
        <v>229644</v>
      </c>
      <c r="H26" s="48">
        <f t="shared" si="3"/>
        <v>229644</v>
      </c>
      <c r="I26" s="46">
        <f t="shared" si="3"/>
        <v>208791</v>
      </c>
      <c r="J26" s="46">
        <f t="shared" si="3"/>
        <v>217971</v>
      </c>
      <c r="K26" s="46">
        <f t="shared" si="3"/>
        <v>230510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171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162</v>
      </c>
      <c r="G3" s="174"/>
      <c r="H3" s="175"/>
      <c r="I3" s="17" t="s">
        <v>163</v>
      </c>
      <c r="J3" s="17" t="s">
        <v>161</v>
      </c>
      <c r="K3" s="17" t="s">
        <v>160</v>
      </c>
      <c r="Z3" s="54" t="s">
        <v>32</v>
      </c>
    </row>
    <row r="4" spans="1:27" s="14" customFormat="1" ht="12.75" customHeight="1" x14ac:dyDescent="0.25">
      <c r="A4" s="25"/>
      <c r="B4" s="56" t="s">
        <v>149</v>
      </c>
      <c r="C4" s="33">
        <v>18445</v>
      </c>
      <c r="D4" s="33">
        <v>20665</v>
      </c>
      <c r="E4" s="33">
        <v>22625</v>
      </c>
      <c r="F4" s="27">
        <v>39649</v>
      </c>
      <c r="G4" s="28">
        <v>36578</v>
      </c>
      <c r="H4" s="29">
        <v>31877</v>
      </c>
      <c r="I4" s="33">
        <v>39723</v>
      </c>
      <c r="J4" s="33">
        <v>40483</v>
      </c>
      <c r="K4" s="33">
        <v>43130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150</v>
      </c>
      <c r="C5" s="33">
        <v>15740</v>
      </c>
      <c r="D5" s="33">
        <v>14267</v>
      </c>
      <c r="E5" s="33">
        <v>14855</v>
      </c>
      <c r="F5" s="32">
        <v>23903</v>
      </c>
      <c r="G5" s="33">
        <v>19209</v>
      </c>
      <c r="H5" s="34">
        <v>17926</v>
      </c>
      <c r="I5" s="33">
        <v>21911</v>
      </c>
      <c r="J5" s="33">
        <v>21260</v>
      </c>
      <c r="K5" s="33">
        <v>22650</v>
      </c>
      <c r="Z5" s="53">
        <f t="shared" si="0"/>
        <v>1</v>
      </c>
      <c r="AA5" s="30">
        <v>5</v>
      </c>
    </row>
    <row r="6" spans="1:27" s="14" customFormat="1" ht="12.75" customHeight="1" x14ac:dyDescent="0.25">
      <c r="A6" s="25"/>
      <c r="B6" s="56" t="s">
        <v>151</v>
      </c>
      <c r="C6" s="33">
        <v>252564</v>
      </c>
      <c r="D6" s="33">
        <v>244788</v>
      </c>
      <c r="E6" s="33">
        <v>311689</v>
      </c>
      <c r="F6" s="32">
        <v>301449</v>
      </c>
      <c r="G6" s="33">
        <v>201456</v>
      </c>
      <c r="H6" s="34">
        <v>212440</v>
      </c>
      <c r="I6" s="33">
        <v>236943</v>
      </c>
      <c r="J6" s="33">
        <v>222961</v>
      </c>
      <c r="K6" s="33">
        <v>237543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152</v>
      </c>
      <c r="C7" s="33">
        <v>130060</v>
      </c>
      <c r="D7" s="33">
        <v>118371</v>
      </c>
      <c r="E7" s="33">
        <v>163238</v>
      </c>
      <c r="F7" s="32">
        <v>147587</v>
      </c>
      <c r="G7" s="33">
        <v>76846</v>
      </c>
      <c r="H7" s="34">
        <v>71846</v>
      </c>
      <c r="I7" s="33">
        <v>128028</v>
      </c>
      <c r="J7" s="33">
        <v>125650</v>
      </c>
      <c r="K7" s="33">
        <v>131070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153</v>
      </c>
      <c r="C8" s="33">
        <v>47802</v>
      </c>
      <c r="D8" s="33">
        <v>40081</v>
      </c>
      <c r="E8" s="33">
        <v>83315</v>
      </c>
      <c r="F8" s="32">
        <v>47664</v>
      </c>
      <c r="G8" s="33">
        <v>66943</v>
      </c>
      <c r="H8" s="34">
        <v>66943</v>
      </c>
      <c r="I8" s="33">
        <v>76560</v>
      </c>
      <c r="J8" s="33">
        <v>74289</v>
      </c>
      <c r="K8" s="33">
        <v>79135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154</v>
      </c>
      <c r="C9" s="33">
        <v>10756</v>
      </c>
      <c r="D9" s="33">
        <v>13022</v>
      </c>
      <c r="E9" s="33">
        <v>18504</v>
      </c>
      <c r="F9" s="32">
        <v>21125</v>
      </c>
      <c r="G9" s="33">
        <v>19687</v>
      </c>
      <c r="H9" s="34">
        <v>19687</v>
      </c>
      <c r="I9" s="33">
        <v>22456</v>
      </c>
      <c r="J9" s="33">
        <v>21789</v>
      </c>
      <c r="K9" s="33">
        <v>23214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155</v>
      </c>
      <c r="C10" s="33">
        <v>1413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>
        <f t="shared" si="0"/>
        <v>1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476780</v>
      </c>
      <c r="D19" s="46">
        <f t="shared" ref="D19:K19" si="1">SUM(D4:D18)</f>
        <v>451194</v>
      </c>
      <c r="E19" s="46">
        <f t="shared" si="1"/>
        <v>614226</v>
      </c>
      <c r="F19" s="47">
        <f t="shared" si="1"/>
        <v>581377</v>
      </c>
      <c r="G19" s="46">
        <f t="shared" si="1"/>
        <v>420719</v>
      </c>
      <c r="H19" s="48">
        <f t="shared" si="1"/>
        <v>420719</v>
      </c>
      <c r="I19" s="46">
        <f t="shared" si="1"/>
        <v>525621</v>
      </c>
      <c r="J19" s="46">
        <f t="shared" si="1"/>
        <v>506432</v>
      </c>
      <c r="K19" s="46">
        <f t="shared" si="1"/>
        <v>536742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172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124</v>
      </c>
      <c r="D3" s="17" t="s">
        <v>123</v>
      </c>
      <c r="E3" s="17" t="s">
        <v>122</v>
      </c>
      <c r="F3" s="173" t="s">
        <v>162</v>
      </c>
      <c r="G3" s="174"/>
      <c r="H3" s="175"/>
      <c r="I3" s="17" t="s">
        <v>163</v>
      </c>
      <c r="J3" s="17" t="s">
        <v>161</v>
      </c>
      <c r="K3" s="17" t="s">
        <v>160</v>
      </c>
    </row>
    <row r="4" spans="1:27" s="23" customFormat="1" ht="12.75" customHeight="1" x14ac:dyDescent="0.25">
      <c r="A4" s="18"/>
      <c r="B4" s="19" t="s">
        <v>6</v>
      </c>
      <c r="C4" s="20">
        <f>SUM(C5:C7)</f>
        <v>140607</v>
      </c>
      <c r="D4" s="20">
        <f t="shared" ref="D4:K4" si="0">SUM(D5:D7)</f>
        <v>135632</v>
      </c>
      <c r="E4" s="20">
        <f t="shared" si="0"/>
        <v>159896</v>
      </c>
      <c r="F4" s="21">
        <f t="shared" si="0"/>
        <v>568642</v>
      </c>
      <c r="G4" s="20">
        <f t="shared" si="0"/>
        <v>192397</v>
      </c>
      <c r="H4" s="22">
        <f t="shared" si="0"/>
        <v>187579</v>
      </c>
      <c r="I4" s="20">
        <f t="shared" si="0"/>
        <v>296970</v>
      </c>
      <c r="J4" s="20">
        <f t="shared" si="0"/>
        <v>314518</v>
      </c>
      <c r="K4" s="20">
        <f t="shared" si="0"/>
        <v>333037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39698</v>
      </c>
      <c r="D5" s="28">
        <v>48022</v>
      </c>
      <c r="E5" s="28">
        <v>57960</v>
      </c>
      <c r="F5" s="27">
        <v>87561</v>
      </c>
      <c r="G5" s="28">
        <v>97282</v>
      </c>
      <c r="H5" s="29">
        <v>96704</v>
      </c>
      <c r="I5" s="28">
        <v>119116</v>
      </c>
      <c r="J5" s="28">
        <v>135214</v>
      </c>
      <c r="K5" s="29">
        <v>144670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100909</v>
      </c>
      <c r="D6" s="33">
        <v>87610</v>
      </c>
      <c r="E6" s="33">
        <v>101936</v>
      </c>
      <c r="F6" s="32">
        <v>481081</v>
      </c>
      <c r="G6" s="33">
        <v>95115</v>
      </c>
      <c r="H6" s="34">
        <v>90875</v>
      </c>
      <c r="I6" s="33">
        <v>177854</v>
      </c>
      <c r="J6" s="33">
        <v>179304</v>
      </c>
      <c r="K6" s="34">
        <v>188367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335180</v>
      </c>
      <c r="D8" s="20">
        <f t="shared" ref="D8:K8" si="1">SUM(D9:D15)</f>
        <v>313691</v>
      </c>
      <c r="E8" s="20">
        <f t="shared" si="1"/>
        <v>431707</v>
      </c>
      <c r="F8" s="21">
        <f t="shared" si="1"/>
        <v>6000</v>
      </c>
      <c r="G8" s="20">
        <f t="shared" si="1"/>
        <v>207947</v>
      </c>
      <c r="H8" s="22">
        <f t="shared" si="1"/>
        <v>211717</v>
      </c>
      <c r="I8" s="20">
        <f t="shared" si="1"/>
        <v>174847</v>
      </c>
      <c r="J8" s="20">
        <f t="shared" si="1"/>
        <v>135077</v>
      </c>
      <c r="K8" s="20">
        <f t="shared" si="1"/>
        <v>130876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334670</v>
      </c>
      <c r="D9" s="28">
        <v>311991</v>
      </c>
      <c r="E9" s="28">
        <v>430284</v>
      </c>
      <c r="F9" s="27">
        <v>6000</v>
      </c>
      <c r="G9" s="28">
        <v>207574</v>
      </c>
      <c r="H9" s="29">
        <v>207574</v>
      </c>
      <c r="I9" s="28">
        <v>155877</v>
      </c>
      <c r="J9" s="28">
        <v>135077</v>
      </c>
      <c r="K9" s="29">
        <v>130876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1700</v>
      </c>
      <c r="E10" s="33">
        <v>1000</v>
      </c>
      <c r="F10" s="32">
        <v>0</v>
      </c>
      <c r="G10" s="33">
        <v>0</v>
      </c>
      <c r="H10" s="34">
        <v>3571</v>
      </c>
      <c r="I10" s="33">
        <v>18850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400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510</v>
      </c>
      <c r="D15" s="36">
        <v>0</v>
      </c>
      <c r="E15" s="36">
        <v>23</v>
      </c>
      <c r="F15" s="35">
        <v>0</v>
      </c>
      <c r="G15" s="36">
        <v>373</v>
      </c>
      <c r="H15" s="37">
        <v>572</v>
      </c>
      <c r="I15" s="36">
        <v>120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888</v>
      </c>
      <c r="D16" s="20">
        <f t="shared" ref="D16:K16" si="2">SUM(D17:D23)</f>
        <v>1871</v>
      </c>
      <c r="E16" s="20">
        <f t="shared" si="2"/>
        <v>22616</v>
      </c>
      <c r="F16" s="21">
        <f t="shared" si="2"/>
        <v>6735</v>
      </c>
      <c r="G16" s="20">
        <f t="shared" si="2"/>
        <v>20375</v>
      </c>
      <c r="H16" s="22">
        <f t="shared" si="2"/>
        <v>21423</v>
      </c>
      <c r="I16" s="20">
        <f t="shared" si="2"/>
        <v>53804</v>
      </c>
      <c r="J16" s="20">
        <f t="shared" si="2"/>
        <v>56837</v>
      </c>
      <c r="K16" s="20">
        <f t="shared" si="2"/>
        <v>72829</v>
      </c>
    </row>
    <row r="17" spans="1:11" s="14" customFormat="1" ht="12.75" customHeight="1" x14ac:dyDescent="0.25">
      <c r="A17" s="25"/>
      <c r="B17" s="26" t="s">
        <v>22</v>
      </c>
      <c r="C17" s="27">
        <v>392</v>
      </c>
      <c r="D17" s="28">
        <v>475</v>
      </c>
      <c r="E17" s="28">
        <v>15230</v>
      </c>
      <c r="F17" s="27">
        <v>5250</v>
      </c>
      <c r="G17" s="28">
        <v>17488</v>
      </c>
      <c r="H17" s="29">
        <v>17488</v>
      </c>
      <c r="I17" s="28">
        <v>48903</v>
      </c>
      <c r="J17" s="28">
        <v>51644</v>
      </c>
      <c r="K17" s="29">
        <v>67612</v>
      </c>
    </row>
    <row r="18" spans="1:11" s="14" customFormat="1" ht="12.75" customHeight="1" x14ac:dyDescent="0.25">
      <c r="A18" s="25"/>
      <c r="B18" s="26" t="s">
        <v>23</v>
      </c>
      <c r="C18" s="32">
        <v>496</v>
      </c>
      <c r="D18" s="33">
        <v>1396</v>
      </c>
      <c r="E18" s="33">
        <v>7386</v>
      </c>
      <c r="F18" s="32">
        <v>1485</v>
      </c>
      <c r="G18" s="33">
        <v>2719</v>
      </c>
      <c r="H18" s="34">
        <v>3747</v>
      </c>
      <c r="I18" s="33">
        <v>4701</v>
      </c>
      <c r="J18" s="33">
        <v>5193</v>
      </c>
      <c r="K18" s="34">
        <v>5217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168</v>
      </c>
      <c r="H23" s="37">
        <v>188</v>
      </c>
      <c r="I23" s="36">
        <v>200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105</v>
      </c>
      <c r="D24" s="20">
        <v>0</v>
      </c>
      <c r="E24" s="20">
        <v>7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476780</v>
      </c>
      <c r="D26" s="46">
        <f t="shared" ref="D26:K26" si="3">+D4+D8+D16+D24</f>
        <v>451194</v>
      </c>
      <c r="E26" s="46">
        <f t="shared" si="3"/>
        <v>614226</v>
      </c>
      <c r="F26" s="47">
        <f t="shared" si="3"/>
        <v>581377</v>
      </c>
      <c r="G26" s="46">
        <f t="shared" si="3"/>
        <v>420719</v>
      </c>
      <c r="H26" s="48">
        <f t="shared" si="3"/>
        <v>420719</v>
      </c>
      <c r="I26" s="46">
        <f t="shared" si="3"/>
        <v>525621</v>
      </c>
      <c r="J26" s="46">
        <f t="shared" si="3"/>
        <v>506432</v>
      </c>
      <c r="K26" s="46">
        <f t="shared" si="3"/>
        <v>536742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B.1</vt:lpstr>
      <vt:lpstr>B.2</vt:lpstr>
      <vt:lpstr>B.2.1</vt:lpstr>
      <vt:lpstr>B.2.2</vt:lpstr>
      <vt:lpstr>B.2.3</vt:lpstr>
      <vt:lpstr>B.2.4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Andile Msane</dc:creator>
  <cp:lastModifiedBy>Jonathan Benjamin</cp:lastModifiedBy>
  <dcterms:created xsi:type="dcterms:W3CDTF">2014-05-29T13:34:29Z</dcterms:created>
  <dcterms:modified xsi:type="dcterms:W3CDTF">2014-05-30T09:21:55Z</dcterms:modified>
</cp:coreProperties>
</file>